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880" windowHeight="11235" activeTab="0"/>
  </bookViews>
  <sheets>
    <sheet name="расходы " sheetId="1" r:id="rId1"/>
  </sheets>
  <definedNames/>
  <calcPr fullCalcOnLoad="1"/>
</workbook>
</file>

<file path=xl/sharedStrings.xml><?xml version="1.0" encoding="utf-8"?>
<sst xmlns="http://schemas.openxmlformats.org/spreadsheetml/2006/main" count="840" uniqueCount="230">
  <si>
    <t>Уточненные бюджетные ассигнования на 2013 год</t>
  </si>
  <si>
    <t>Поправки (+,-)</t>
  </si>
  <si>
    <t>Приложение № 1 к решению Городской Думы Городского поселения "Город Кременки" "О внесении изменений в бюджет МО "Город Кременки" на 2013 год и  плановый период 2014 и 2015 годов"</t>
  </si>
  <si>
    <t>Ведомственная структура расходов бюджета МО "Город Кременки" на 2013 год</t>
  </si>
  <si>
    <t>Наименование</t>
  </si>
  <si>
    <t>КВК</t>
  </si>
  <si>
    <t>Раздел, под-раздел</t>
  </si>
  <si>
    <t>Целевая статья</t>
  </si>
  <si>
    <t>Вид расхо-дов</t>
  </si>
  <si>
    <t>Код цели</t>
  </si>
  <si>
    <t>РАСХОДЫ ВСЕГО:</t>
  </si>
  <si>
    <t>АДМИНИСТРАЦИЯ МО "ГОРОД КРЕМЕНКИ"</t>
  </si>
  <si>
    <t>003</t>
  </si>
  <si>
    <t>Общегосударственные вопросы</t>
  </si>
  <si>
    <t>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</si>
  <si>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</si>
  <si>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</si>
  <si>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Руководство и управление в сфере установленных функций органов исполнительной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</si>
  <si>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</si>
  <si>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</si>
  <si>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</si>
  <si>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 xml:space="preserve">Выполнение функций государственными органами </t>
  </si>
  <si>
    <t>012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</si>
  <si>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</si>
  <si>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</si>
  <si>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 xml:space="preserve">01 04 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</si>
  <si>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</si>
  <si>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</si>
  <si>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</t>
  </si>
  <si>
    <t>01 11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</si>
  <si>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</si>
  <si>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</si>
  <si>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</si>
  <si>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</si>
  <si>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01 13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</si>
  <si>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</si>
  <si>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</si>
  <si>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</si>
  <si>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</si>
  <si>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Прочие выплаты по обязательствам государства</t>
  </si>
  <si>
    <t>092 03 05</t>
  </si>
  <si>
    <t>Прочие расходы</t>
  </si>
  <si>
    <t>013</t>
  </si>
  <si>
    <t>Стимулирование руководителей исполнительно-распорядительных органов муниципальных образований</t>
  </si>
  <si>
    <t>0113</t>
  </si>
  <si>
    <t>6220153</t>
  </si>
  <si>
    <t>000</t>
  </si>
  <si>
    <t>Выполнение функций государственными органами</t>
  </si>
  <si>
    <t>Областные средства</t>
  </si>
  <si>
    <t>10</t>
  </si>
  <si>
    <t>Национальная оборона</t>
  </si>
  <si>
    <t>02 00</t>
  </si>
  <si>
    <t>Мобилизационная и вневойсковая подготовка</t>
  </si>
  <si>
    <t>02 03</t>
  </si>
  <si>
    <t xml:space="preserve">Руководство и управление в сфере установленных функций </t>
  </si>
  <si>
    <t xml:space="preserve">02 03 </t>
  </si>
  <si>
    <t>001 00 00</t>
  </si>
  <si>
    <t>Осуществление первичного воинского учета на территориях где отсутствуют военные комиссариаты</t>
  </si>
  <si>
    <t>001 36 00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</si>
  <si>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</si>
  <si>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</si>
  <si>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 государственных органов </t>
  </si>
  <si>
    <t>120</t>
  </si>
  <si>
    <t>Фонд оплаты труда и страховые взносы</t>
  </si>
  <si>
    <t>121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</si>
  <si>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</si>
  <si>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</si>
  <si>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нужд</t>
  </si>
  <si>
    <t>240</t>
  </si>
  <si>
    <t>Прочая закупка товаров, работ и услуг для государственных нужд</t>
  </si>
  <si>
    <t>244</t>
  </si>
  <si>
    <t>Национальная безопасность и правоохранительная деятельность</t>
  </si>
  <si>
    <t>03 00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</si>
  <si>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</si>
  <si>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03 09</t>
  </si>
  <si>
    <t>Целевые программы муниципальных образований</t>
  </si>
  <si>
    <t xml:space="preserve">795 00 00 </t>
  </si>
  <si>
    <t xml:space="preserve">Муниципальная целевая программа «О защите населения и территории муниципального образования городского поселения «Город Кременки» от чрезвычайных ситуаций природного и техногенного характера, осуществлении мероприятий гражданской обороны, обеспечении пожарной безопасности и безопасности людей на водных объектах на 2013-2015 гг.»  </t>
  </si>
  <si>
    <t>795 31 00</t>
  </si>
  <si>
    <t>Другие вопросы в области национальной безопасности и правоохранительной деятельности</t>
  </si>
  <si>
    <t>03 14</t>
  </si>
  <si>
    <t>Средства,передаваемые бюджетам поселений для компенсации дополнительных расходов, возникших в результате решений, принятых органами власти другого уровня, за счет средств местного бюджета</t>
  </si>
  <si>
    <t>520 15 01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</si>
  <si>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</si>
  <si>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</si>
  <si>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некомерческим организациям (за исключением государственных учреждений)</t>
  </si>
  <si>
    <t>630</t>
  </si>
  <si>
    <t>Национальная экономика</t>
  </si>
  <si>
    <t>04 00</t>
  </si>
  <si>
    <t>Дорожное хозяйство</t>
  </si>
  <si>
    <t>04 09</t>
  </si>
  <si>
    <t>Капитальный ремонт и ремонт автомобильных дорог общего пользования населённых пунктов</t>
  </si>
  <si>
    <t>0409</t>
  </si>
  <si>
    <t>522 79 35</t>
  </si>
  <si>
    <t>Капитальный ремонт и ремонт придомовых территорий многоквартирных домов</t>
  </si>
  <si>
    <t>522 79 38</t>
  </si>
  <si>
    <t>795 00 00</t>
  </si>
  <si>
    <t>Муниципальная  долгосрочная целевая программа «Капитальный ремонт и ремонт дворовых территорий многоквартирных домов, подъездов к дворовым территориям многоквартирных домов     ГП «Город Кремёнки» нам период 2012-2015 годов»»</t>
  </si>
  <si>
    <t>795 33 00</t>
  </si>
  <si>
    <t>ДЦП  «Совершенствование и развитие улично-дорожной сети ГП «Город Кремёнки» на период 2011-2016 годов</t>
  </si>
  <si>
    <t>795 79 00</t>
  </si>
  <si>
    <t>Ремонт и капитальный ремонт автомобильных дорог общего пользования местного занчения</t>
  </si>
  <si>
    <t>795 79 34</t>
  </si>
  <si>
    <t>Другие вопросы в области национальной экономики</t>
  </si>
  <si>
    <t>04 12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</si>
  <si>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</si>
  <si>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</si>
  <si>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</si>
  <si>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</si>
  <si>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</si>
  <si>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</si>
  <si>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Жилищно-коммунальное хозяйство</t>
  </si>
  <si>
    <t>05 00</t>
  </si>
  <si>
    <t>Жилищное хозяйство</t>
  </si>
  <si>
    <t>05 01</t>
  </si>
  <si>
    <t>Средства,передаваемые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</si>
  <si>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003 </t>
  </si>
  <si>
    <t>622 01 15</t>
  </si>
  <si>
    <t xml:space="preserve">Муниципальная долгосрочная целевая программа "Капитальных вложений в объекты муниципальной собственности МО ГП "Город Кременки" на 2012 -2015 годы." </t>
  </si>
  <si>
    <t>795 35 00</t>
  </si>
  <si>
    <t>Иные бюджетные ассигнования</t>
  </si>
  <si>
    <t>800</t>
  </si>
  <si>
    <t>Субсидии юридическим лицам (кроме государственных учреждений) и физическим  лицам - производителям товаров, работ, услуг</t>
  </si>
  <si>
    <t>810</t>
  </si>
  <si>
    <t>Коммунальное хозяйство</t>
  </si>
  <si>
    <t>05 02</t>
  </si>
  <si>
    <t>Поддержка коммунального хозяйства</t>
  </si>
  <si>
    <t>602 00 00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</si>
  <si>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</si>
  <si>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6020200</t>
  </si>
  <si>
    <t>Компенсация выподающих доходов организациям, предоставляющие населению услуги водоснабжения и водоотведения по тарифам, не обеспечивающие возмещение издержек</t>
  </si>
  <si>
    <t>602 03 00</t>
  </si>
  <si>
    <t>6220115</t>
  </si>
  <si>
    <t xml:space="preserve">Муниципальная долгосрочная целевая программа "Чистая вода в ГП "Город Кременки" на период 2012-2017 годов" </t>
  </si>
  <si>
    <t>7954300</t>
  </si>
  <si>
    <t>МЦП "Энергосбережение в сфере теплоснабжения МО ГП "Город Кременки" на 2012-2015 годы"</t>
  </si>
  <si>
    <t>795 07 00</t>
  </si>
  <si>
    <t>Благоустройство</t>
  </si>
  <si>
    <t>05 03</t>
  </si>
  <si>
    <t>Муниципальная долгосрочная целевая программа "Благоустройство территории городского поселения "Город Кременки" на 2012-2015 годы"</t>
  </si>
  <si>
    <t>795 80 00</t>
  </si>
  <si>
    <t>Уличное освещение</t>
  </si>
  <si>
    <t>795 80 01</t>
  </si>
  <si>
    <t xml:space="preserve">Содержание и уборка территорий улиц, площадей, тротуаров (за исключением придомовых территорий) и мостов </t>
  </si>
  <si>
    <t>795 80 02</t>
  </si>
  <si>
    <t>Озеленение</t>
  </si>
  <si>
    <t>795 80 03</t>
  </si>
  <si>
    <t>Организация и содержание мест захоронения</t>
  </si>
  <si>
    <t>795 80 04</t>
  </si>
  <si>
    <t>Прочие мероприятия по благоустройству городских округов и поселений</t>
  </si>
  <si>
    <t>795 80 05</t>
  </si>
  <si>
    <t>Социальная политика</t>
  </si>
  <si>
    <t>10 00</t>
  </si>
  <si>
    <t>Социальное обеспечение населения</t>
  </si>
  <si>
    <t>10 03</t>
  </si>
  <si>
    <t>Социальная помощь</t>
  </si>
  <si>
    <t>505 00 00</t>
  </si>
  <si>
    <t>Оказание мер социальной поддержки по оплате жилищно-коммунальных услуг в соответствии с законом Калужской области от 30.12.2004г. № 13-ОЗ "О мерах социальной поддержки специалистов, работающих в сельской местности, а также специалистов, вышедших на пенсию"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</si>
  <si>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пенсию", в соответствии с Законом Калужской области от 30.12.2004 г. "О мерах социальной поддержки специалистов, работающих в сельской местности, а также специалистов, вышедших на пенсию"</t>
  </si>
  <si>
    <t>505 60 30</t>
  </si>
  <si>
    <t>Межбюджетные трансферты</t>
  </si>
  <si>
    <t>500</t>
  </si>
  <si>
    <t>Иные межбюжетные трансферты</t>
  </si>
  <si>
    <t>540</t>
  </si>
  <si>
    <t>Другие вопросы в области социальной политики</t>
  </si>
  <si>
    <t>10 06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</si>
  <si>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</si>
  <si>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</si>
  <si>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</si>
  <si>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</si>
  <si>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</si>
  <si>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</si>
  <si>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Муниципальная долгосрочная целевая программа "Социальная поддержка граждан городского поселения "Город Кременки" на 2013-2015 годы"</t>
  </si>
  <si>
    <t>795 44 00</t>
  </si>
  <si>
    <t>Физическая культура и спорт</t>
  </si>
  <si>
    <t>11 00</t>
  </si>
  <si>
    <t xml:space="preserve">Физическая культура </t>
  </si>
  <si>
    <t>11 01</t>
  </si>
  <si>
    <t>Муниципальная долгосрочная целевая  программа «Развитие физической культуры и спорта городского поселения «Город Кременки»   на  2013-2015 годы»</t>
  </si>
  <si>
    <t>795 29 00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</si>
  <si>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</si>
  <si>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</si>
  <si>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</si>
  <si>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</si>
  <si>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Средства массовой информации</t>
  </si>
  <si>
    <t>12 00</t>
  </si>
  <si>
    <t>Периодическая печать и издательства</t>
  </si>
  <si>
    <t>12 02</t>
  </si>
  <si>
    <t>Муниципальная долгосрочная целевая программа «Развитие и деятельность печатного средства массовой информации МАУ "Редакция газеты "КРЕМЕНКИ-ИНФОРМ" на 2013-2015 годы»</t>
  </si>
  <si>
    <t xml:space="preserve">795 32 00 </t>
  </si>
  <si>
    <t>Обслуживание государственного и муниципального долга</t>
  </si>
  <si>
    <t>13 00</t>
  </si>
  <si>
    <t>Обслуживание внутреннего государственного и муниципального долга</t>
  </si>
  <si>
    <t>13 01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</si>
  <si>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</si>
  <si>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</si>
  <si>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</si>
  <si>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</si>
  <si>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Обслуживание государственного долга Российской Федерации</t>
  </si>
  <si>
    <t>700</t>
  </si>
  <si>
    <t>Обслуживание муниципального долга</t>
  </si>
  <si>
    <t>730</t>
  </si>
  <si>
    <t>Учреждение: Муниципальное казённое учреждение культуры "Кремёнковская библиотека"</t>
  </si>
  <si>
    <t>0000</t>
  </si>
  <si>
    <t>000000</t>
  </si>
  <si>
    <t>Культура и кинематография</t>
  </si>
  <si>
    <t>0800</t>
  </si>
  <si>
    <t>0000000</t>
  </si>
  <si>
    <t>Культура</t>
  </si>
  <si>
    <t>0801</t>
  </si>
  <si>
    <t>Библиотеки</t>
  </si>
  <si>
    <t>7953002</t>
  </si>
  <si>
    <t>Содержание казенных учреждений</t>
  </si>
  <si>
    <t>006</t>
  </si>
  <si>
    <t>1000</t>
  </si>
  <si>
    <t>1006</t>
  </si>
  <si>
    <t>7954400</t>
  </si>
  <si>
    <t>Мероприятия в области социальной политики</t>
  </si>
  <si>
    <t>068</t>
  </si>
  <si>
    <t>Учреждение: Муниципальное казенное учреждение культуры "Кременковский Городской Дом Культуры."</t>
  </si>
  <si>
    <t>Дома культуры и другие учреждения культуры</t>
  </si>
  <si>
    <t>7953001</t>
  </si>
  <si>
    <t>Средства. передаваемые для компенсации дополнительных расходов. возникших в результате решений. принятых органами власти другого уровня</t>
  </si>
  <si>
    <t>12 01</t>
  </si>
  <si>
    <t>520 15 02</t>
  </si>
  <si>
    <t>Телевидение и радиовещание</t>
  </si>
  <si>
    <t>Средства,передаваемые  для компенсации дополнительных расходов, возникших в результате решений, принятых органами власти другого уровня, за счет средств  бюджетов поселений</t>
  </si>
  <si>
    <t>092 34 00</t>
  </si>
  <si>
    <t>Реализация мероприятий долгосрочной целевой программы "Энергосбережение и повышение энергоэффективности в Калужской области" на 2012-2020гг. по проведению энергетических обследований объектов, находящихся в муниципальной собственности</t>
  </si>
  <si>
    <t>505 30 00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</si>
</sst>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0000"/>
    <numFmt numFmtId="167" formatCode="0.0"/>
  </numFmts>
  <fonts count="47">
    <font>
      <sz val="12"/>
      <name val="Times New Roman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Times New Roman"/>
      <family val="1"/>
    </font>
    <font>
      <sz val="10"/>
      <name val="Times New Roman Cyr"/>
      <family val="0"/>
    </font>
    <font>
      <b/>
      <sz val="10"/>
      <color indexed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shrinkToFit="1"/>
    </xf>
    <xf numFmtId="0" fontId="6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3" fontId="6" fillId="0" borderId="0" xfId="0" applyNumberFormat="1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3" fontId="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49" fontId="1" fillId="33" borderId="11" xfId="0" applyNumberFormat="1" applyFont="1" applyFill="1" applyBorder="1" applyAlignment="1">
      <alignment horizontal="center" vertical="top" shrinkToFit="1"/>
    </xf>
    <xf numFmtId="4" fontId="1" fillId="33" borderId="11" xfId="0" applyNumberFormat="1" applyFont="1" applyFill="1" applyBorder="1" applyAlignment="1">
      <alignment horizontal="center" vertical="top" shrinkToFi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49" fontId="8" fillId="0" borderId="1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6" fillId="0" borderId="10" xfId="0" applyFont="1" applyBorder="1" applyAlignment="1">
      <alignment vertical="center" wrapText="1"/>
    </xf>
    <xf numFmtId="49" fontId="9" fillId="0" borderId="12" xfId="0" applyNumberFormat="1" applyFont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3" fontId="8" fillId="0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right" wrapText="1"/>
    </xf>
    <xf numFmtId="0" fontId="6" fillId="0" borderId="13" xfId="0" applyFont="1" applyBorder="1" applyAlignment="1">
      <alignment vertical="center" wrapText="1"/>
    </xf>
    <xf numFmtId="49" fontId="1" fillId="33" borderId="14" xfId="0" applyNumberFormat="1" applyFont="1" applyFill="1" applyBorder="1" applyAlignment="1">
      <alignment horizontal="center" vertical="top" shrinkToFit="1"/>
    </xf>
    <xf numFmtId="4" fontId="6" fillId="0" borderId="13" xfId="0" applyNumberFormat="1" applyFont="1" applyFill="1" applyBorder="1" applyAlignment="1">
      <alignment horizontal="right" wrapText="1"/>
    </xf>
    <xf numFmtId="49" fontId="1" fillId="33" borderId="13" xfId="0" applyNumberFormat="1" applyFont="1" applyFill="1" applyBorder="1" applyAlignment="1">
      <alignment horizontal="center" vertical="top" shrinkToFit="1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Fill="1" applyAlignment="1">
      <alignment wrapText="1"/>
    </xf>
    <xf numFmtId="4" fontId="6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right" wrapText="1"/>
    </xf>
    <xf numFmtId="49" fontId="2" fillId="33" borderId="11" xfId="0" applyNumberFormat="1" applyFont="1" applyFill="1" applyBorder="1" applyAlignment="1">
      <alignment horizontal="center" vertical="top" shrinkToFi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5"/>
  <sheetViews>
    <sheetView tabSelected="1" view="pageLayout" workbookViewId="0" topLeftCell="A181">
      <selection activeCell="H192" sqref="H192"/>
    </sheetView>
  </sheetViews>
  <sheetFormatPr defaultColWidth="9.00390625" defaultRowHeight="15.75"/>
  <cols>
    <col min="1" max="1" width="49.50390625" style="3" customWidth="1"/>
    <col min="2" max="2" width="5.125" style="6" customWidth="1"/>
    <col min="3" max="3" width="7.25390625" style="60" customWidth="1"/>
    <col min="4" max="4" width="7.75390625" style="60" customWidth="1"/>
    <col min="5" max="5" width="6.00390625" style="6" customWidth="1"/>
    <col min="6" max="6" width="6.125" style="61" customWidth="1"/>
    <col min="7" max="7" width="14.50390625" style="6" customWidth="1"/>
    <col min="8" max="8" width="12.25390625" style="6" customWidth="1"/>
    <col min="9" max="9" width="14.50390625" style="6" customWidth="1"/>
    <col min="10" max="10" width="14.875" style="6" customWidth="1"/>
    <col min="11" max="16384" width="9.00390625" style="6" customWidth="1"/>
  </cols>
  <sheetData>
    <row r="1" spans="2:9" ht="45" customHeight="1">
      <c r="B1" s="4"/>
      <c r="C1" s="4"/>
      <c r="D1" s="5"/>
      <c r="E1" s="4"/>
      <c r="F1" s="4"/>
      <c r="G1" s="67" t="s">
        <v>2</v>
      </c>
      <c r="H1" s="67"/>
      <c r="I1" s="67"/>
    </row>
    <row r="2" spans="1:6" ht="16.5">
      <c r="A2" s="68" t="s">
        <v>3</v>
      </c>
      <c r="B2" s="68"/>
      <c r="C2" s="68"/>
      <c r="D2" s="68"/>
      <c r="E2" s="68"/>
      <c r="F2" s="68"/>
    </row>
    <row r="3" spans="2:6" ht="12.75">
      <c r="B3" s="3"/>
      <c r="C3" s="7"/>
      <c r="D3" s="7"/>
      <c r="E3" s="3"/>
      <c r="F3" s="8"/>
    </row>
    <row r="4" spans="1:10" ht="61.5" customHeight="1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10" t="s">
        <v>9</v>
      </c>
      <c r="G4" s="10" t="s">
        <v>0</v>
      </c>
      <c r="H4" s="11" t="s">
        <v>1</v>
      </c>
      <c r="I4" s="10" t="s">
        <v>0</v>
      </c>
      <c r="J4" s="60"/>
    </row>
    <row r="5" spans="1:9" ht="12.75">
      <c r="A5" s="12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10</v>
      </c>
    </row>
    <row r="6" spans="1:10" s="19" customFormat="1" ht="14.25" customHeight="1">
      <c r="A6" s="14" t="s">
        <v>10</v>
      </c>
      <c r="B6" s="15"/>
      <c r="C6" s="15"/>
      <c r="D6" s="15"/>
      <c r="E6" s="15"/>
      <c r="F6" s="16"/>
      <c r="G6" s="17">
        <f>G7+G178+G187</f>
        <v>125493180.03000002</v>
      </c>
      <c r="H6" s="17">
        <f>H7+H178+H187</f>
        <v>-1470388.7200000002</v>
      </c>
      <c r="I6" s="17">
        <f>I7+I178+I187</f>
        <v>124028887.31000003</v>
      </c>
      <c r="J6" s="18"/>
    </row>
    <row r="7" spans="1:9" s="19" customFormat="1" ht="15.75">
      <c r="A7" s="20" t="s">
        <v>11</v>
      </c>
      <c r="B7" s="21" t="s">
        <v>12</v>
      </c>
      <c r="C7" s="21"/>
      <c r="D7" s="21"/>
      <c r="E7" s="21"/>
      <c r="F7" s="16"/>
      <c r="G7" s="17">
        <f>G8+G30+G40+G55+G78+G128+G149+G161+G172+G124</f>
        <v>116869662.83000001</v>
      </c>
      <c r="H7" s="17">
        <f>H8+H30+H40+H55+H78+H128+H149+H161+H172+H124</f>
        <v>-1776689.1600000001</v>
      </c>
      <c r="I7" s="17">
        <f>I8+I30+I40+I55+I78+I128+I149+I161+I172+I124</f>
        <v>115099069.67000003</v>
      </c>
    </row>
    <row r="8" spans="1:9" s="25" customFormat="1" ht="12.75">
      <c r="A8" s="22" t="s">
        <v>13</v>
      </c>
      <c r="B8" s="21" t="s">
        <v>12</v>
      </c>
      <c r="C8" s="21" t="s">
        <v>14</v>
      </c>
      <c r="D8" s="21"/>
      <c r="E8" s="21"/>
      <c r="F8" s="23"/>
      <c r="G8" s="24">
        <f>G9+G13+G19+G22</f>
        <v>16851154.27</v>
      </c>
      <c r="H8" s="24">
        <f>H9+H13+H19+H22</f>
        <v>-277249.19</v>
      </c>
      <c r="I8" s="24">
        <f>I9+I13+I19+I22</f>
        <v>16573905.08</v>
      </c>
    </row>
    <row r="9" spans="1:10" s="25" customFormat="1" ht="36.75" customHeight="1">
      <c r="A9" s="22" t="s">
        <v>15</v>
      </c>
      <c r="B9" s="21" t="s">
        <v>12</v>
      </c>
      <c r="C9" s="21" t="s">
        <v>16</v>
      </c>
      <c r="D9" s="21"/>
      <c r="E9" s="21"/>
      <c r="F9" s="23"/>
      <c r="G9" s="24">
        <f>G10</f>
        <v>220000</v>
      </c>
      <c r="H9" s="24">
        <f aca="true" t="shared" si="0" ref="H9:I11">H10</f>
        <v>-26418</v>
      </c>
      <c r="I9" s="24">
        <f t="shared" si="0"/>
        <v>193582</v>
      </c>
      <c r="J9" s="64"/>
    </row>
    <row r="10" spans="1:9" s="25" customFormat="1" ht="35.25" customHeight="1">
      <c r="A10" s="22" t="s">
        <v>17</v>
      </c>
      <c r="B10" s="21" t="s">
        <v>12</v>
      </c>
      <c r="C10" s="21" t="s">
        <v>16</v>
      </c>
      <c r="D10" s="21" t="s">
        <v>18</v>
      </c>
      <c r="E10" s="21"/>
      <c r="F10" s="26"/>
      <c r="G10" s="27">
        <f>G11</f>
        <v>220000</v>
      </c>
      <c r="H10" s="27">
        <f t="shared" si="0"/>
        <v>-26418</v>
      </c>
      <c r="I10" s="27">
        <f t="shared" si="0"/>
        <v>193582</v>
      </c>
    </row>
    <row r="11" spans="1:9" s="25" customFormat="1" ht="12.75">
      <c r="A11" s="22" t="s">
        <v>19</v>
      </c>
      <c r="B11" s="21" t="s">
        <v>12</v>
      </c>
      <c r="C11" s="21" t="s">
        <v>16</v>
      </c>
      <c r="D11" s="21" t="s">
        <v>20</v>
      </c>
      <c r="E11" s="21"/>
      <c r="F11" s="26"/>
      <c r="G11" s="27">
        <f>G12</f>
        <v>220000</v>
      </c>
      <c r="H11" s="27">
        <f t="shared" si="0"/>
        <v>-26418</v>
      </c>
      <c r="I11" s="27">
        <f t="shared" si="0"/>
        <v>193582</v>
      </c>
    </row>
    <row r="12" spans="1:9" s="25" customFormat="1" ht="12.75">
      <c r="A12" s="22" t="s">
        <v>21</v>
      </c>
      <c r="B12" s="21" t="s">
        <v>12</v>
      </c>
      <c r="C12" s="21" t="s">
        <v>16</v>
      </c>
      <c r="D12" s="21" t="s">
        <v>20</v>
      </c>
      <c r="E12" s="21" t="s">
        <v>22</v>
      </c>
      <c r="F12" s="26"/>
      <c r="G12" s="27">
        <v>220000</v>
      </c>
      <c r="H12" s="27">
        <v>-26418</v>
      </c>
      <c r="I12" s="27">
        <f>G12+H12</f>
        <v>193582</v>
      </c>
    </row>
    <row r="13" spans="1:9" s="28" customFormat="1" ht="39" customHeight="1">
      <c r="A13" s="22" t="s">
        <v>23</v>
      </c>
      <c r="B13" s="21" t="s">
        <v>12</v>
      </c>
      <c r="C13" s="21" t="s">
        <v>24</v>
      </c>
      <c r="D13" s="21"/>
      <c r="E13" s="21"/>
      <c r="F13" s="23"/>
      <c r="G13" s="24">
        <f>G14+G16</f>
        <v>15209200.86</v>
      </c>
      <c r="H13" s="24">
        <f>H14+H16</f>
        <v>-28483.54</v>
      </c>
      <c r="I13" s="24">
        <f>I14+I16</f>
        <v>15180717.32</v>
      </c>
    </row>
    <row r="14" spans="1:9" s="28" customFormat="1" ht="12.75">
      <c r="A14" s="22" t="s">
        <v>19</v>
      </c>
      <c r="B14" s="21" t="s">
        <v>12</v>
      </c>
      <c r="C14" s="21" t="s">
        <v>24</v>
      </c>
      <c r="D14" s="21" t="s">
        <v>20</v>
      </c>
      <c r="E14" s="21"/>
      <c r="F14" s="26"/>
      <c r="G14" s="27">
        <f>G15</f>
        <v>14057340</v>
      </c>
      <c r="H14" s="27">
        <f>H15</f>
        <v>-28483.54</v>
      </c>
      <c r="I14" s="27">
        <f>I15</f>
        <v>14028856.46</v>
      </c>
    </row>
    <row r="15" spans="1:9" s="28" customFormat="1" ht="12.75" customHeight="1">
      <c r="A15" s="22" t="s">
        <v>21</v>
      </c>
      <c r="B15" s="21" t="s">
        <v>12</v>
      </c>
      <c r="C15" s="21" t="s">
        <v>24</v>
      </c>
      <c r="D15" s="21" t="s">
        <v>20</v>
      </c>
      <c r="E15" s="21" t="s">
        <v>22</v>
      </c>
      <c r="F15" s="26"/>
      <c r="G15" s="27">
        <v>14057340</v>
      </c>
      <c r="H15" s="27">
        <v>-28483.54</v>
      </c>
      <c r="I15" s="27">
        <f>G15+H15</f>
        <v>14028856.46</v>
      </c>
    </row>
    <row r="16" spans="1:9" s="29" customFormat="1" ht="12" customHeight="1">
      <c r="A16" s="22" t="s">
        <v>17</v>
      </c>
      <c r="B16" s="21" t="s">
        <v>12</v>
      </c>
      <c r="C16" s="21" t="s">
        <v>25</v>
      </c>
      <c r="D16" s="21" t="s">
        <v>18</v>
      </c>
      <c r="E16" s="21"/>
      <c r="F16" s="26"/>
      <c r="G16" s="27">
        <f aca="true" t="shared" si="1" ref="G16:I17">G17</f>
        <v>1151860.86</v>
      </c>
      <c r="H16" s="27">
        <f t="shared" si="1"/>
        <v>0</v>
      </c>
      <c r="I16" s="27">
        <f t="shared" si="1"/>
        <v>1151860.86</v>
      </c>
    </row>
    <row r="17" spans="1:9" s="28" customFormat="1" ht="12" customHeight="1">
      <c r="A17" s="22" t="s">
        <v>26</v>
      </c>
      <c r="B17" s="21" t="s">
        <v>12</v>
      </c>
      <c r="C17" s="21" t="s">
        <v>24</v>
      </c>
      <c r="D17" s="21" t="s">
        <v>27</v>
      </c>
      <c r="E17" s="21"/>
      <c r="F17" s="26"/>
      <c r="G17" s="27">
        <f t="shared" si="1"/>
        <v>1151860.86</v>
      </c>
      <c r="H17" s="27">
        <f t="shared" si="1"/>
        <v>0</v>
      </c>
      <c r="I17" s="27">
        <f t="shared" si="1"/>
        <v>1151860.86</v>
      </c>
    </row>
    <row r="18" spans="1:9" s="28" customFormat="1" ht="12" customHeight="1">
      <c r="A18" s="22" t="s">
        <v>21</v>
      </c>
      <c r="B18" s="21" t="s">
        <v>12</v>
      </c>
      <c r="C18" s="21" t="s">
        <v>24</v>
      </c>
      <c r="D18" s="21" t="s">
        <v>27</v>
      </c>
      <c r="E18" s="21" t="s">
        <v>22</v>
      </c>
      <c r="F18" s="26"/>
      <c r="G18" s="27">
        <v>1151860.86</v>
      </c>
      <c r="H18" s="27"/>
      <c r="I18" s="27">
        <f>G18+H18</f>
        <v>1151860.86</v>
      </c>
    </row>
    <row r="19" spans="1:9" s="28" customFormat="1" ht="12.75">
      <c r="A19" s="22" t="s">
        <v>28</v>
      </c>
      <c r="B19" s="21" t="s">
        <v>12</v>
      </c>
      <c r="C19" s="21" t="s">
        <v>29</v>
      </c>
      <c r="D19" s="21"/>
      <c r="E19" s="21"/>
      <c r="F19" s="23"/>
      <c r="G19" s="24">
        <f aca="true" t="shared" si="2" ref="G19:I20">G20</f>
        <v>40320</v>
      </c>
      <c r="H19" s="24">
        <f t="shared" si="2"/>
        <v>0</v>
      </c>
      <c r="I19" s="24">
        <f t="shared" si="2"/>
        <v>40320</v>
      </c>
    </row>
    <row r="20" spans="1:9" s="28" customFormat="1" ht="12.75">
      <c r="A20" s="22" t="s">
        <v>28</v>
      </c>
      <c r="B20" s="21" t="s">
        <v>12</v>
      </c>
      <c r="C20" s="21" t="s">
        <v>29</v>
      </c>
      <c r="D20" s="21" t="s">
        <v>30</v>
      </c>
      <c r="E20" s="21"/>
      <c r="F20" s="26"/>
      <c r="G20" s="27">
        <f t="shared" si="2"/>
        <v>40320</v>
      </c>
      <c r="H20" s="27">
        <f t="shared" si="2"/>
        <v>0</v>
      </c>
      <c r="I20" s="27">
        <f t="shared" si="2"/>
        <v>40320</v>
      </c>
    </row>
    <row r="21" spans="1:9" s="28" customFormat="1" ht="12" customHeight="1">
      <c r="A21" s="22" t="s">
        <v>31</v>
      </c>
      <c r="B21" s="21" t="s">
        <v>12</v>
      </c>
      <c r="C21" s="21" t="s">
        <v>29</v>
      </c>
      <c r="D21" s="21" t="s">
        <v>32</v>
      </c>
      <c r="E21" s="21"/>
      <c r="F21" s="26"/>
      <c r="G21" s="27">
        <v>40320</v>
      </c>
      <c r="H21" s="27"/>
      <c r="I21" s="27">
        <f>G21+H21</f>
        <v>40320</v>
      </c>
    </row>
    <row r="22" spans="1:9" s="28" customFormat="1" ht="12" customHeight="1">
      <c r="A22" s="22" t="s">
        <v>33</v>
      </c>
      <c r="B22" s="21" t="s">
        <v>12</v>
      </c>
      <c r="C22" s="21" t="s">
        <v>34</v>
      </c>
      <c r="D22" s="21"/>
      <c r="E22" s="21"/>
      <c r="F22" s="23"/>
      <c r="G22" s="24">
        <f>G23+G27</f>
        <v>1381633.41</v>
      </c>
      <c r="H22" s="24">
        <f>H23+H27</f>
        <v>-222347.65</v>
      </c>
      <c r="I22" s="24">
        <f>I23+I27</f>
        <v>1159285.7599999998</v>
      </c>
    </row>
    <row r="23" spans="1:9" s="28" customFormat="1" ht="12" customHeight="1">
      <c r="A23" s="22" t="s">
        <v>35</v>
      </c>
      <c r="B23" s="21" t="s">
        <v>12</v>
      </c>
      <c r="C23" s="21" t="s">
        <v>34</v>
      </c>
      <c r="D23" s="21" t="s">
        <v>36</v>
      </c>
      <c r="E23" s="21"/>
      <c r="F23" s="26"/>
      <c r="G23" s="27">
        <f>G24</f>
        <v>1147273.41</v>
      </c>
      <c r="H23" s="27">
        <f aca="true" t="shared" si="3" ref="H23:I25">H24</f>
        <v>-222347.65</v>
      </c>
      <c r="I23" s="27">
        <f t="shared" si="3"/>
        <v>924925.7599999999</v>
      </c>
    </row>
    <row r="24" spans="1:9" s="28" customFormat="1" ht="12.75">
      <c r="A24" s="22" t="s">
        <v>37</v>
      </c>
      <c r="B24" s="21" t="s">
        <v>12</v>
      </c>
      <c r="C24" s="21" t="s">
        <v>34</v>
      </c>
      <c r="D24" s="21" t="s">
        <v>38</v>
      </c>
      <c r="E24" s="21"/>
      <c r="F24" s="26"/>
      <c r="G24" s="27">
        <f>G25</f>
        <v>1147273.41</v>
      </c>
      <c r="H24" s="27">
        <f t="shared" si="3"/>
        <v>-222347.65</v>
      </c>
      <c r="I24" s="27">
        <f t="shared" si="3"/>
        <v>924925.7599999999</v>
      </c>
    </row>
    <row r="25" spans="1:9" s="28" customFormat="1" ht="12.75">
      <c r="A25" s="22" t="s">
        <v>39</v>
      </c>
      <c r="B25" s="21" t="s">
        <v>12</v>
      </c>
      <c r="C25" s="21" t="s">
        <v>34</v>
      </c>
      <c r="D25" s="21" t="s">
        <v>40</v>
      </c>
      <c r="E25" s="21"/>
      <c r="F25" s="26"/>
      <c r="G25" s="27">
        <f>G26</f>
        <v>1147273.41</v>
      </c>
      <c r="H25" s="27">
        <f t="shared" si="3"/>
        <v>-222347.65</v>
      </c>
      <c r="I25" s="27">
        <f t="shared" si="3"/>
        <v>924925.7599999999</v>
      </c>
    </row>
    <row r="26" spans="1:9" s="28" customFormat="1" ht="12.75">
      <c r="A26" s="22" t="s">
        <v>41</v>
      </c>
      <c r="B26" s="21" t="s">
        <v>12</v>
      </c>
      <c r="C26" s="21" t="s">
        <v>34</v>
      </c>
      <c r="D26" s="21" t="s">
        <v>40</v>
      </c>
      <c r="E26" s="21" t="s">
        <v>42</v>
      </c>
      <c r="F26" s="26"/>
      <c r="G26" s="27">
        <v>1147273.41</v>
      </c>
      <c r="H26" s="27">
        <v>-222347.65</v>
      </c>
      <c r="I26" s="27">
        <f>G26+H26</f>
        <v>924925.7599999999</v>
      </c>
    </row>
    <row r="27" spans="1:9" s="28" customFormat="1" ht="25.5">
      <c r="A27" s="22" t="s">
        <v>43</v>
      </c>
      <c r="B27" s="21" t="s">
        <v>12</v>
      </c>
      <c r="C27" s="21" t="s">
        <v>44</v>
      </c>
      <c r="D27" s="21" t="s">
        <v>45</v>
      </c>
      <c r="E27" s="21" t="s">
        <v>46</v>
      </c>
      <c r="F27" s="30"/>
      <c r="G27" s="27">
        <f aca="true" t="shared" si="4" ref="G27:I28">G28</f>
        <v>234360</v>
      </c>
      <c r="H27" s="27">
        <f t="shared" si="4"/>
        <v>0</v>
      </c>
      <c r="I27" s="27">
        <f t="shared" si="4"/>
        <v>234360</v>
      </c>
    </row>
    <row r="28" spans="1:9" s="28" customFormat="1" ht="12.75">
      <c r="A28" s="22" t="s">
        <v>47</v>
      </c>
      <c r="B28" s="21" t="s">
        <v>12</v>
      </c>
      <c r="C28" s="21" t="s">
        <v>44</v>
      </c>
      <c r="D28" s="21" t="s">
        <v>45</v>
      </c>
      <c r="E28" s="21" t="s">
        <v>22</v>
      </c>
      <c r="F28" s="30"/>
      <c r="G28" s="27">
        <f t="shared" si="4"/>
        <v>234360</v>
      </c>
      <c r="H28" s="27">
        <f t="shared" si="4"/>
        <v>0</v>
      </c>
      <c r="I28" s="27">
        <f t="shared" si="4"/>
        <v>234360</v>
      </c>
    </row>
    <row r="29" spans="1:9" s="28" customFormat="1" ht="12.75">
      <c r="A29" s="22" t="s">
        <v>48</v>
      </c>
      <c r="B29" s="21" t="s">
        <v>12</v>
      </c>
      <c r="C29" s="21" t="s">
        <v>44</v>
      </c>
      <c r="D29" s="21" t="s">
        <v>45</v>
      </c>
      <c r="E29" s="21" t="s">
        <v>22</v>
      </c>
      <c r="F29" s="30" t="s">
        <v>49</v>
      </c>
      <c r="G29" s="27">
        <v>234360</v>
      </c>
      <c r="H29" s="31"/>
      <c r="I29" s="27">
        <f>G29+H29</f>
        <v>234360</v>
      </c>
    </row>
    <row r="30" spans="1:9" s="28" customFormat="1" ht="12.75">
      <c r="A30" s="32" t="s">
        <v>50</v>
      </c>
      <c r="B30" s="33" t="s">
        <v>12</v>
      </c>
      <c r="C30" s="33" t="s">
        <v>51</v>
      </c>
      <c r="D30" s="33"/>
      <c r="E30" s="33"/>
      <c r="F30" s="23"/>
      <c r="G30" s="24">
        <f>G31</f>
        <v>671196</v>
      </c>
      <c r="H30" s="24">
        <f aca="true" t="shared" si="5" ref="H30:I32">H31</f>
        <v>0</v>
      </c>
      <c r="I30" s="24">
        <f t="shared" si="5"/>
        <v>671196</v>
      </c>
    </row>
    <row r="31" spans="1:9" s="28" customFormat="1" ht="12.75">
      <c r="A31" s="22" t="s">
        <v>52</v>
      </c>
      <c r="B31" s="21" t="s">
        <v>12</v>
      </c>
      <c r="C31" s="21" t="s">
        <v>53</v>
      </c>
      <c r="D31" s="21"/>
      <c r="E31" s="21"/>
      <c r="F31" s="26"/>
      <c r="G31" s="27">
        <f>G32</f>
        <v>671196</v>
      </c>
      <c r="H31" s="27">
        <f t="shared" si="5"/>
        <v>0</v>
      </c>
      <c r="I31" s="27">
        <f t="shared" si="5"/>
        <v>671196</v>
      </c>
    </row>
    <row r="32" spans="1:9" s="28" customFormat="1" ht="12.75" customHeight="1">
      <c r="A32" s="22" t="s">
        <v>54</v>
      </c>
      <c r="B32" s="21" t="s">
        <v>12</v>
      </c>
      <c r="C32" s="21" t="s">
        <v>55</v>
      </c>
      <c r="D32" s="34" t="s">
        <v>56</v>
      </c>
      <c r="E32" s="21"/>
      <c r="F32" s="26"/>
      <c r="G32" s="27">
        <f>G33</f>
        <v>671196</v>
      </c>
      <c r="H32" s="27">
        <f t="shared" si="5"/>
        <v>0</v>
      </c>
      <c r="I32" s="27">
        <f t="shared" si="5"/>
        <v>671196</v>
      </c>
    </row>
    <row r="33" spans="1:9" s="28" customFormat="1" ht="12.75" customHeight="1">
      <c r="A33" s="22" t="s">
        <v>57</v>
      </c>
      <c r="B33" s="21" t="s">
        <v>12</v>
      </c>
      <c r="C33" s="21" t="s">
        <v>53</v>
      </c>
      <c r="D33" s="21" t="s">
        <v>58</v>
      </c>
      <c r="E33" s="21"/>
      <c r="F33" s="26"/>
      <c r="G33" s="27">
        <f>G34+G37</f>
        <v>671196</v>
      </c>
      <c r="H33" s="27">
        <f>H34+H37</f>
        <v>0</v>
      </c>
      <c r="I33" s="27">
        <f>I34+I37</f>
        <v>671196</v>
      </c>
    </row>
    <row r="34" spans="1:9" s="28" customFormat="1" ht="12.75" customHeight="1">
      <c r="A34" s="22" t="s">
        <v>59</v>
      </c>
      <c r="B34" s="21" t="s">
        <v>12</v>
      </c>
      <c r="C34" s="21" t="s">
        <v>53</v>
      </c>
      <c r="D34" s="21" t="s">
        <v>58</v>
      </c>
      <c r="E34" s="21" t="s">
        <v>60</v>
      </c>
      <c r="F34" s="26"/>
      <c r="G34" s="27">
        <f aca="true" t="shared" si="6" ref="G34:I35">G35</f>
        <v>638405.83</v>
      </c>
      <c r="H34" s="27">
        <f t="shared" si="6"/>
        <v>0</v>
      </c>
      <c r="I34" s="27">
        <f t="shared" si="6"/>
        <v>638405.83</v>
      </c>
    </row>
    <row r="35" spans="1:9" s="28" customFormat="1" ht="12.75" customHeight="1">
      <c r="A35" s="22" t="s">
        <v>61</v>
      </c>
      <c r="B35" s="21" t="s">
        <v>12</v>
      </c>
      <c r="C35" s="21" t="s">
        <v>53</v>
      </c>
      <c r="D35" s="21" t="s">
        <v>58</v>
      </c>
      <c r="E35" s="21" t="s">
        <v>62</v>
      </c>
      <c r="F35" s="26"/>
      <c r="G35" s="27">
        <f t="shared" si="6"/>
        <v>638405.83</v>
      </c>
      <c r="H35" s="27">
        <f t="shared" si="6"/>
        <v>0</v>
      </c>
      <c r="I35" s="27">
        <f t="shared" si="6"/>
        <v>638405.83</v>
      </c>
    </row>
    <row r="36" spans="1:9" s="28" customFormat="1" ht="12.75">
      <c r="A36" s="22" t="s">
        <v>63</v>
      </c>
      <c r="B36" s="21" t="s">
        <v>12</v>
      </c>
      <c r="C36" s="21" t="s">
        <v>53</v>
      </c>
      <c r="D36" s="21" t="s">
        <v>58</v>
      </c>
      <c r="E36" s="21" t="s">
        <v>64</v>
      </c>
      <c r="F36" s="26"/>
      <c r="G36" s="27">
        <v>638405.83</v>
      </c>
      <c r="H36" s="27"/>
      <c r="I36" s="27">
        <f>G36+H36</f>
        <v>638405.83</v>
      </c>
    </row>
    <row r="37" spans="1:9" s="28" customFormat="1" ht="12.75" customHeight="1">
      <c r="A37" s="22" t="s">
        <v>65</v>
      </c>
      <c r="B37" s="21" t="s">
        <v>12</v>
      </c>
      <c r="C37" s="21" t="s">
        <v>53</v>
      </c>
      <c r="D37" s="21" t="s">
        <v>58</v>
      </c>
      <c r="E37" s="21" t="s">
        <v>66</v>
      </c>
      <c r="F37" s="26"/>
      <c r="G37" s="27">
        <f aca="true" t="shared" si="7" ref="G37:I38">G38</f>
        <v>32790.17</v>
      </c>
      <c r="H37" s="27">
        <f t="shared" si="7"/>
        <v>0</v>
      </c>
      <c r="I37" s="27">
        <f t="shared" si="7"/>
        <v>32790.17</v>
      </c>
    </row>
    <row r="38" spans="1:9" s="28" customFormat="1" ht="12.75" customHeight="1" hidden="1">
      <c r="A38" s="22" t="s">
        <v>67</v>
      </c>
      <c r="B38" s="21" t="s">
        <v>12</v>
      </c>
      <c r="C38" s="21" t="s">
        <v>53</v>
      </c>
      <c r="D38" s="21" t="s">
        <v>58</v>
      </c>
      <c r="E38" s="21" t="s">
        <v>68</v>
      </c>
      <c r="F38" s="26"/>
      <c r="G38" s="27">
        <f t="shared" si="7"/>
        <v>32790.17</v>
      </c>
      <c r="H38" s="27">
        <f t="shared" si="7"/>
        <v>0</v>
      </c>
      <c r="I38" s="27">
        <f t="shared" si="7"/>
        <v>32790.17</v>
      </c>
    </row>
    <row r="39" spans="1:9" s="28" customFormat="1" ht="12.75" customHeight="1">
      <c r="A39" s="22" t="s">
        <v>69</v>
      </c>
      <c r="B39" s="21" t="s">
        <v>12</v>
      </c>
      <c r="C39" s="21" t="s">
        <v>53</v>
      </c>
      <c r="D39" s="21" t="s">
        <v>58</v>
      </c>
      <c r="E39" s="21" t="s">
        <v>70</v>
      </c>
      <c r="F39" s="26"/>
      <c r="G39" s="27">
        <v>32790.17</v>
      </c>
      <c r="H39" s="27">
        <v>0</v>
      </c>
      <c r="I39" s="27">
        <f>G39+H39</f>
        <v>32790.17</v>
      </c>
    </row>
    <row r="40" spans="1:11" s="28" customFormat="1" ht="12.75" customHeight="1">
      <c r="A40" s="32" t="s">
        <v>71</v>
      </c>
      <c r="B40" s="33" t="s">
        <v>12</v>
      </c>
      <c r="C40" s="33" t="s">
        <v>72</v>
      </c>
      <c r="D40" s="33"/>
      <c r="E40" s="33"/>
      <c r="F40" s="23"/>
      <c r="G40" s="24">
        <f>G41</f>
        <v>2211400</v>
      </c>
      <c r="H40" s="24">
        <f>H41</f>
        <v>-45086.46</v>
      </c>
      <c r="I40" s="24">
        <f>I41</f>
        <v>2166313.54</v>
      </c>
      <c r="K40" s="63"/>
    </row>
    <row r="41" spans="1:9" s="36" customFormat="1" ht="12" customHeight="1">
      <c r="A41" s="22" t="s">
        <v>73</v>
      </c>
      <c r="B41" s="21" t="s">
        <v>12</v>
      </c>
      <c r="C41" s="21" t="s">
        <v>74</v>
      </c>
      <c r="D41" s="35"/>
      <c r="E41" s="21"/>
      <c r="F41" s="26"/>
      <c r="G41" s="27">
        <f>G42+G45</f>
        <v>2211400</v>
      </c>
      <c r="H41" s="27">
        <f>H42+H45</f>
        <v>-45086.46</v>
      </c>
      <c r="I41" s="27">
        <f>I42+I45</f>
        <v>2166313.54</v>
      </c>
    </row>
    <row r="42" spans="1:9" s="28" customFormat="1" ht="12.75">
      <c r="A42" s="37" t="s">
        <v>75</v>
      </c>
      <c r="B42" s="21" t="s">
        <v>12</v>
      </c>
      <c r="C42" s="21" t="s">
        <v>74</v>
      </c>
      <c r="D42" s="21" t="s">
        <v>76</v>
      </c>
      <c r="E42" s="21"/>
      <c r="F42" s="26"/>
      <c r="G42" s="27">
        <f aca="true" t="shared" si="8" ref="G42:I43">G43</f>
        <v>868000</v>
      </c>
      <c r="H42" s="27">
        <f t="shared" si="8"/>
        <v>-2757.37</v>
      </c>
      <c r="I42" s="27">
        <f t="shared" si="8"/>
        <v>865242.63</v>
      </c>
    </row>
    <row r="43" spans="1:9" s="28" customFormat="1" ht="76.5">
      <c r="A43" s="22" t="s">
        <v>77</v>
      </c>
      <c r="B43" s="21" t="s">
        <v>12</v>
      </c>
      <c r="C43" s="21" t="s">
        <v>74</v>
      </c>
      <c r="D43" s="21" t="s">
        <v>78</v>
      </c>
      <c r="E43" s="21"/>
      <c r="F43" s="26"/>
      <c r="G43" s="27">
        <f t="shared" si="8"/>
        <v>868000</v>
      </c>
      <c r="H43" s="27">
        <f t="shared" si="8"/>
        <v>-2757.37</v>
      </c>
      <c r="I43" s="27">
        <f t="shared" si="8"/>
        <v>865242.63</v>
      </c>
    </row>
    <row r="44" spans="1:9" s="28" customFormat="1" ht="12.75">
      <c r="A44" s="22" t="s">
        <v>41</v>
      </c>
      <c r="B44" s="21" t="s">
        <v>12</v>
      </c>
      <c r="C44" s="21" t="s">
        <v>74</v>
      </c>
      <c r="D44" s="21" t="s">
        <v>78</v>
      </c>
      <c r="E44" s="21" t="s">
        <v>42</v>
      </c>
      <c r="F44" s="26"/>
      <c r="G44" s="27">
        <v>868000</v>
      </c>
      <c r="H44" s="27">
        <v>-2757.37</v>
      </c>
      <c r="I44" s="27">
        <f>G44+H44</f>
        <v>865242.63</v>
      </c>
    </row>
    <row r="45" spans="1:9" s="28" customFormat="1" ht="25.5">
      <c r="A45" s="22" t="s">
        <v>79</v>
      </c>
      <c r="B45" s="21" t="s">
        <v>12</v>
      </c>
      <c r="C45" s="21" t="s">
        <v>80</v>
      </c>
      <c r="D45" s="35"/>
      <c r="E45" s="21"/>
      <c r="F45" s="26"/>
      <c r="G45" s="27">
        <f>G50+G46</f>
        <v>1343400</v>
      </c>
      <c r="H45" s="27">
        <f>H50+H46</f>
        <v>-42329.09</v>
      </c>
      <c r="I45" s="27">
        <f>I50+I46</f>
        <v>1301070.9100000001</v>
      </c>
    </row>
    <row r="46" spans="1:9" s="28" customFormat="1" ht="51">
      <c r="A46" s="38" t="s">
        <v>81</v>
      </c>
      <c r="B46" s="21" t="s">
        <v>12</v>
      </c>
      <c r="C46" s="21" t="s">
        <v>80</v>
      </c>
      <c r="D46" s="21" t="s">
        <v>82</v>
      </c>
      <c r="E46" s="21"/>
      <c r="F46" s="26"/>
      <c r="G46" s="27">
        <f>G47+G49</f>
        <v>440000</v>
      </c>
      <c r="H46" s="27">
        <f>H47+H48</f>
        <v>0</v>
      </c>
      <c r="I46" s="27">
        <f>I47+I48</f>
        <v>440000</v>
      </c>
    </row>
    <row r="47" spans="1:9" s="28" customFormat="1" ht="12.75">
      <c r="A47" s="22" t="s">
        <v>41</v>
      </c>
      <c r="B47" s="21" t="s">
        <v>12</v>
      </c>
      <c r="C47" s="21" t="s">
        <v>80</v>
      </c>
      <c r="D47" s="21" t="s">
        <v>82</v>
      </c>
      <c r="E47" s="21" t="s">
        <v>42</v>
      </c>
      <c r="F47" s="26">
        <v>11</v>
      </c>
      <c r="G47" s="27">
        <v>297000</v>
      </c>
      <c r="H47" s="27"/>
      <c r="I47" s="27">
        <f>G47+H47</f>
        <v>297000</v>
      </c>
    </row>
    <row r="48" spans="1:9" s="28" customFormat="1" ht="25.5">
      <c r="A48" s="22" t="s">
        <v>83</v>
      </c>
      <c r="B48" s="21" t="s">
        <v>12</v>
      </c>
      <c r="C48" s="21" t="s">
        <v>80</v>
      </c>
      <c r="D48" s="21" t="s">
        <v>82</v>
      </c>
      <c r="E48" s="21" t="s">
        <v>84</v>
      </c>
      <c r="F48" s="26"/>
      <c r="G48" s="27">
        <f>G49</f>
        <v>143000</v>
      </c>
      <c r="H48" s="27">
        <f>H49</f>
        <v>0</v>
      </c>
      <c r="I48" s="27">
        <f>I49</f>
        <v>143000</v>
      </c>
    </row>
    <row r="49" spans="1:9" s="28" customFormat="1" ht="25.5">
      <c r="A49" s="22" t="s">
        <v>85</v>
      </c>
      <c r="B49" s="21" t="s">
        <v>12</v>
      </c>
      <c r="C49" s="21" t="s">
        <v>80</v>
      </c>
      <c r="D49" s="21" t="s">
        <v>82</v>
      </c>
      <c r="E49" s="21" t="s">
        <v>86</v>
      </c>
      <c r="F49" s="26">
        <v>11</v>
      </c>
      <c r="G49" s="27">
        <v>143000</v>
      </c>
      <c r="H49" s="27"/>
      <c r="I49" s="27">
        <f>G49+H49</f>
        <v>143000</v>
      </c>
    </row>
    <row r="50" spans="1:9" s="28" customFormat="1" ht="12" customHeight="1">
      <c r="A50" s="37" t="s">
        <v>75</v>
      </c>
      <c r="B50" s="21" t="s">
        <v>12</v>
      </c>
      <c r="C50" s="21" t="s">
        <v>80</v>
      </c>
      <c r="D50" s="21" t="s">
        <v>76</v>
      </c>
      <c r="E50" s="21"/>
      <c r="F50" s="26"/>
      <c r="G50" s="27">
        <f>G51</f>
        <v>903400</v>
      </c>
      <c r="H50" s="27">
        <f>H51</f>
        <v>-42329.09</v>
      </c>
      <c r="I50" s="27">
        <f>I51</f>
        <v>861070.91</v>
      </c>
    </row>
    <row r="51" spans="1:9" s="28" customFormat="1" ht="76.5">
      <c r="A51" s="22" t="s">
        <v>77</v>
      </c>
      <c r="B51" s="21" t="s">
        <v>12</v>
      </c>
      <c r="C51" s="21" t="s">
        <v>80</v>
      </c>
      <c r="D51" s="21" t="s">
        <v>78</v>
      </c>
      <c r="E51" s="21"/>
      <c r="F51" s="26"/>
      <c r="G51" s="27">
        <f>G52+G53</f>
        <v>903400</v>
      </c>
      <c r="H51" s="27">
        <f>H52+H53</f>
        <v>-42329.09</v>
      </c>
      <c r="I51" s="27">
        <f>I52+I53</f>
        <v>861070.91</v>
      </c>
    </row>
    <row r="52" spans="1:9" s="28" customFormat="1" ht="12" customHeight="1">
      <c r="A52" s="22" t="s">
        <v>41</v>
      </c>
      <c r="B52" s="21" t="s">
        <v>12</v>
      </c>
      <c r="C52" s="21" t="s">
        <v>80</v>
      </c>
      <c r="D52" s="21" t="s">
        <v>78</v>
      </c>
      <c r="E52" s="21" t="s">
        <v>42</v>
      </c>
      <c r="F52" s="26"/>
      <c r="G52" s="27">
        <v>760400</v>
      </c>
      <c r="H52" s="27">
        <v>-42329.09</v>
      </c>
      <c r="I52" s="27">
        <f>G52+H52</f>
        <v>718070.91</v>
      </c>
    </row>
    <row r="53" spans="1:9" s="28" customFormat="1" ht="25.5">
      <c r="A53" s="22" t="s">
        <v>83</v>
      </c>
      <c r="B53" s="21" t="s">
        <v>12</v>
      </c>
      <c r="C53" s="21" t="s">
        <v>80</v>
      </c>
      <c r="D53" s="21" t="s">
        <v>78</v>
      </c>
      <c r="E53" s="21" t="s">
        <v>84</v>
      </c>
      <c r="F53" s="26"/>
      <c r="G53" s="27">
        <f>G54</f>
        <v>143000</v>
      </c>
      <c r="H53" s="27">
        <f>H54</f>
        <v>0</v>
      </c>
      <c r="I53" s="27">
        <f>I54</f>
        <v>143000</v>
      </c>
    </row>
    <row r="54" spans="1:9" s="28" customFormat="1" ht="12" customHeight="1">
      <c r="A54" s="22" t="s">
        <v>85</v>
      </c>
      <c r="B54" s="21" t="s">
        <v>12</v>
      </c>
      <c r="C54" s="21" t="s">
        <v>80</v>
      </c>
      <c r="D54" s="21" t="s">
        <v>78</v>
      </c>
      <c r="E54" s="21" t="s">
        <v>86</v>
      </c>
      <c r="F54" s="26"/>
      <c r="G54" s="27">
        <v>143000</v>
      </c>
      <c r="H54" s="27"/>
      <c r="I54" s="27">
        <f>G54+H54</f>
        <v>143000</v>
      </c>
    </row>
    <row r="55" spans="1:9" s="28" customFormat="1" ht="12" customHeight="1">
      <c r="A55" s="22" t="s">
        <v>87</v>
      </c>
      <c r="B55" s="21" t="s">
        <v>12</v>
      </c>
      <c r="C55" s="21" t="s">
        <v>88</v>
      </c>
      <c r="D55" s="35"/>
      <c r="E55" s="21"/>
      <c r="F55" s="23"/>
      <c r="G55" s="24">
        <f>G70+G56</f>
        <v>10898385.31</v>
      </c>
      <c r="H55" s="24">
        <f>H70+H56</f>
        <v>-181337</v>
      </c>
      <c r="I55" s="24">
        <f>I70+I56</f>
        <v>10717048.31</v>
      </c>
    </row>
    <row r="56" spans="1:9" s="28" customFormat="1" ht="12.75">
      <c r="A56" s="22" t="s">
        <v>89</v>
      </c>
      <c r="B56" s="21" t="s">
        <v>12</v>
      </c>
      <c r="C56" s="21" t="s">
        <v>90</v>
      </c>
      <c r="D56" s="35"/>
      <c r="E56" s="21"/>
      <c r="F56" s="23"/>
      <c r="G56" s="27">
        <f>G57++G60+G63</f>
        <v>9282180.31</v>
      </c>
      <c r="H56" s="27">
        <f>H57++H60+H63</f>
        <v>-100000</v>
      </c>
      <c r="I56" s="27">
        <f>I57++I60+I63</f>
        <v>9182180.31</v>
      </c>
    </row>
    <row r="57" spans="1:9" s="28" customFormat="1" ht="25.5">
      <c r="A57" s="22" t="s">
        <v>91</v>
      </c>
      <c r="B57" s="21" t="s">
        <v>12</v>
      </c>
      <c r="C57" s="21" t="s">
        <v>92</v>
      </c>
      <c r="D57" s="21" t="s">
        <v>93</v>
      </c>
      <c r="E57" s="21" t="s">
        <v>46</v>
      </c>
      <c r="F57" s="23"/>
      <c r="G57" s="27">
        <f aca="true" t="shared" si="9" ref="G57:I58">G58</f>
        <v>2357352.9</v>
      </c>
      <c r="H57" s="27">
        <f t="shared" si="9"/>
        <v>0</v>
      </c>
      <c r="I57" s="27">
        <f t="shared" si="9"/>
        <v>2357352.9</v>
      </c>
    </row>
    <row r="58" spans="1:9" s="28" customFormat="1" ht="12.75">
      <c r="A58" s="22" t="s">
        <v>41</v>
      </c>
      <c r="B58" s="21" t="s">
        <v>12</v>
      </c>
      <c r="C58" s="21" t="s">
        <v>92</v>
      </c>
      <c r="D58" s="21" t="s">
        <v>93</v>
      </c>
      <c r="E58" s="21" t="s">
        <v>42</v>
      </c>
      <c r="F58" s="23"/>
      <c r="G58" s="27">
        <f t="shared" si="9"/>
        <v>2357352.9</v>
      </c>
      <c r="H58" s="27">
        <f t="shared" si="9"/>
        <v>0</v>
      </c>
      <c r="I58" s="27">
        <f t="shared" si="9"/>
        <v>2357352.9</v>
      </c>
    </row>
    <row r="59" spans="1:9" s="28" customFormat="1" ht="12.75">
      <c r="A59" s="22" t="s">
        <v>48</v>
      </c>
      <c r="B59" s="21" t="s">
        <v>12</v>
      </c>
      <c r="C59" s="21" t="s">
        <v>92</v>
      </c>
      <c r="D59" s="21" t="s">
        <v>93</v>
      </c>
      <c r="E59" s="21" t="s">
        <v>42</v>
      </c>
      <c r="F59" s="26">
        <v>10</v>
      </c>
      <c r="G59" s="27">
        <v>2357352.9</v>
      </c>
      <c r="H59" s="27"/>
      <c r="I59" s="27">
        <f>G59+H59</f>
        <v>2357352.9</v>
      </c>
    </row>
    <row r="60" spans="1:9" s="28" customFormat="1" ht="25.5">
      <c r="A60" s="22" t="s">
        <v>94</v>
      </c>
      <c r="B60" s="21" t="s">
        <v>12</v>
      </c>
      <c r="C60" s="21" t="s">
        <v>92</v>
      </c>
      <c r="D60" s="21" t="s">
        <v>95</v>
      </c>
      <c r="E60" s="21"/>
      <c r="F60" s="26"/>
      <c r="G60" s="27">
        <f aca="true" t="shared" si="10" ref="G60:I61">G61</f>
        <v>3244957</v>
      </c>
      <c r="H60" s="27">
        <f>H61+H62</f>
        <v>0</v>
      </c>
      <c r="I60" s="27">
        <f t="shared" si="10"/>
        <v>3244957</v>
      </c>
    </row>
    <row r="61" spans="1:9" s="28" customFormat="1" ht="12.75">
      <c r="A61" s="22" t="s">
        <v>41</v>
      </c>
      <c r="B61" s="21" t="s">
        <v>12</v>
      </c>
      <c r="C61" s="21" t="s">
        <v>92</v>
      </c>
      <c r="D61" s="21" t="s">
        <v>95</v>
      </c>
      <c r="E61" s="21" t="s">
        <v>42</v>
      </c>
      <c r="F61" s="23"/>
      <c r="G61" s="27">
        <f t="shared" si="10"/>
        <v>3244957</v>
      </c>
      <c r="H61" s="27"/>
      <c r="I61" s="27">
        <f t="shared" si="10"/>
        <v>3244957</v>
      </c>
    </row>
    <row r="62" spans="1:9" s="28" customFormat="1" ht="12.75">
      <c r="A62" s="22" t="s">
        <v>48</v>
      </c>
      <c r="B62" s="21" t="s">
        <v>12</v>
      </c>
      <c r="C62" s="21" t="s">
        <v>92</v>
      </c>
      <c r="D62" s="21" t="s">
        <v>95</v>
      </c>
      <c r="E62" s="21" t="s">
        <v>42</v>
      </c>
      <c r="F62" s="26">
        <v>10</v>
      </c>
      <c r="G62" s="27">
        <v>3244957</v>
      </c>
      <c r="H62" s="27"/>
      <c r="I62" s="27">
        <f>G62+H62</f>
        <v>3244957</v>
      </c>
    </row>
    <row r="63" spans="1:9" s="28" customFormat="1" ht="12" customHeight="1">
      <c r="A63" s="37" t="s">
        <v>75</v>
      </c>
      <c r="B63" s="21" t="s">
        <v>12</v>
      </c>
      <c r="C63" s="21" t="s">
        <v>90</v>
      </c>
      <c r="D63" s="21" t="s">
        <v>96</v>
      </c>
      <c r="E63" s="21"/>
      <c r="F63" s="23"/>
      <c r="G63" s="27">
        <f>G64+G66</f>
        <v>3679870.4099999997</v>
      </c>
      <c r="H63" s="27">
        <f>H64+H66</f>
        <v>-100000</v>
      </c>
      <c r="I63" s="27">
        <f>I64+I66</f>
        <v>3579870.4099999997</v>
      </c>
    </row>
    <row r="64" spans="1:9" s="28" customFormat="1" ht="51">
      <c r="A64" s="22" t="s">
        <v>97</v>
      </c>
      <c r="B64" s="21" t="s">
        <v>12</v>
      </c>
      <c r="C64" s="21" t="s">
        <v>90</v>
      </c>
      <c r="D64" s="21" t="s">
        <v>98</v>
      </c>
      <c r="E64" s="21"/>
      <c r="F64" s="26"/>
      <c r="G64" s="27">
        <f>G65</f>
        <v>351967.19</v>
      </c>
      <c r="H64" s="27">
        <f>H65</f>
        <v>0</v>
      </c>
      <c r="I64" s="27">
        <f>I65</f>
        <v>351967.19</v>
      </c>
    </row>
    <row r="65" spans="1:9" s="28" customFormat="1" ht="12" customHeight="1">
      <c r="A65" s="22" t="s">
        <v>41</v>
      </c>
      <c r="B65" s="21" t="s">
        <v>12</v>
      </c>
      <c r="C65" s="21" t="s">
        <v>90</v>
      </c>
      <c r="D65" s="21" t="s">
        <v>98</v>
      </c>
      <c r="E65" s="21" t="s">
        <v>42</v>
      </c>
      <c r="F65" s="26">
        <v>12</v>
      </c>
      <c r="G65" s="27">
        <v>351967.19</v>
      </c>
      <c r="H65" s="27"/>
      <c r="I65" s="27">
        <f>G65+H65</f>
        <v>351967.19</v>
      </c>
    </row>
    <row r="66" spans="1:9" s="28" customFormat="1" ht="27.75" customHeight="1">
      <c r="A66" s="22" t="s">
        <v>99</v>
      </c>
      <c r="B66" s="21" t="s">
        <v>12</v>
      </c>
      <c r="C66" s="21" t="s">
        <v>90</v>
      </c>
      <c r="D66" s="21" t="s">
        <v>100</v>
      </c>
      <c r="E66" s="21"/>
      <c r="F66" s="23"/>
      <c r="G66" s="27">
        <f>G67</f>
        <v>3327903.2199999997</v>
      </c>
      <c r="H66" s="27">
        <f>H67</f>
        <v>-100000</v>
      </c>
      <c r="I66" s="27">
        <f>I67</f>
        <v>3227903.2199999997</v>
      </c>
    </row>
    <row r="67" spans="1:9" s="28" customFormat="1" ht="25.5">
      <c r="A67" s="22" t="s">
        <v>101</v>
      </c>
      <c r="B67" s="21" t="s">
        <v>12</v>
      </c>
      <c r="C67" s="21" t="s">
        <v>90</v>
      </c>
      <c r="D67" s="21" t="s">
        <v>102</v>
      </c>
      <c r="E67" s="21"/>
      <c r="F67" s="23"/>
      <c r="G67" s="27">
        <f>G68+G69</f>
        <v>3327903.2199999997</v>
      </c>
      <c r="H67" s="27">
        <f>H68+H69</f>
        <v>-100000</v>
      </c>
      <c r="I67" s="27">
        <f>I68+I69</f>
        <v>3227903.2199999997</v>
      </c>
    </row>
    <row r="68" spans="1:9" s="28" customFormat="1" ht="12.75">
      <c r="A68" s="22" t="s">
        <v>41</v>
      </c>
      <c r="B68" s="21" t="s">
        <v>12</v>
      </c>
      <c r="C68" s="21" t="s">
        <v>90</v>
      </c>
      <c r="D68" s="21" t="s">
        <v>102</v>
      </c>
      <c r="E68" s="21" t="s">
        <v>42</v>
      </c>
      <c r="F68" s="23"/>
      <c r="G68" s="27">
        <v>3079071.53</v>
      </c>
      <c r="H68" s="27">
        <v>-100000</v>
      </c>
      <c r="I68" s="27">
        <f>G68+H68</f>
        <v>2979071.53</v>
      </c>
    </row>
    <row r="69" spans="1:9" s="28" customFormat="1" ht="12.75">
      <c r="A69" s="22" t="s">
        <v>41</v>
      </c>
      <c r="B69" s="21" t="s">
        <v>12</v>
      </c>
      <c r="C69" s="21" t="s">
        <v>90</v>
      </c>
      <c r="D69" s="21" t="s">
        <v>102</v>
      </c>
      <c r="E69" s="21" t="s">
        <v>42</v>
      </c>
      <c r="F69" s="26">
        <v>12</v>
      </c>
      <c r="G69" s="27">
        <v>248831.69</v>
      </c>
      <c r="H69" s="27"/>
      <c r="I69" s="27">
        <f>G69+H69</f>
        <v>248831.69</v>
      </c>
    </row>
    <row r="70" spans="1:9" s="28" customFormat="1" ht="12.75" customHeight="1">
      <c r="A70" s="22" t="s">
        <v>103</v>
      </c>
      <c r="B70" s="21" t="s">
        <v>12</v>
      </c>
      <c r="C70" s="21" t="s">
        <v>104</v>
      </c>
      <c r="D70" s="21"/>
      <c r="E70" s="21"/>
      <c r="F70" s="26"/>
      <c r="G70" s="27">
        <f>G75+G73+G71</f>
        <v>1616205</v>
      </c>
      <c r="H70" s="27">
        <f>H75+H73+H71</f>
        <v>-81337</v>
      </c>
      <c r="I70" s="27">
        <f>I75+I73+I71</f>
        <v>1534868</v>
      </c>
    </row>
    <row r="71" spans="1:9" s="28" customFormat="1" ht="60.75" customHeight="1">
      <c r="A71" s="22" t="s">
        <v>228</v>
      </c>
      <c r="B71" s="21" t="s">
        <v>12</v>
      </c>
      <c r="C71" s="21" t="s">
        <v>104</v>
      </c>
      <c r="D71" s="21" t="s">
        <v>227</v>
      </c>
      <c r="E71" s="21"/>
      <c r="F71" s="26"/>
      <c r="G71" s="27">
        <f>G72</f>
        <v>1221205</v>
      </c>
      <c r="H71" s="27">
        <f>H72</f>
        <v>0</v>
      </c>
      <c r="I71" s="27">
        <f>I72</f>
        <v>1221205</v>
      </c>
    </row>
    <row r="72" spans="1:9" s="28" customFormat="1" ht="12.75" customHeight="1">
      <c r="A72" s="22" t="s">
        <v>41</v>
      </c>
      <c r="B72" s="21" t="s">
        <v>12</v>
      </c>
      <c r="C72" s="21" t="s">
        <v>104</v>
      </c>
      <c r="D72" s="21" t="s">
        <v>227</v>
      </c>
      <c r="E72" s="21" t="s">
        <v>42</v>
      </c>
      <c r="F72" s="26">
        <v>304</v>
      </c>
      <c r="G72" s="27">
        <v>1221205</v>
      </c>
      <c r="H72" s="27"/>
      <c r="I72" s="27">
        <f>G72+H72</f>
        <v>1221205</v>
      </c>
    </row>
    <row r="73" spans="1:9" s="28" customFormat="1" ht="25.5">
      <c r="A73" s="22" t="s">
        <v>105</v>
      </c>
      <c r="B73" s="21" t="s">
        <v>12</v>
      </c>
      <c r="C73" s="21" t="s">
        <v>104</v>
      </c>
      <c r="D73" s="21" t="s">
        <v>106</v>
      </c>
      <c r="E73" s="22"/>
      <c r="F73" s="26"/>
      <c r="G73" s="27">
        <f>G74</f>
        <v>95000</v>
      </c>
      <c r="H73" s="27">
        <f>H74</f>
        <v>0</v>
      </c>
      <c r="I73" s="27">
        <f>I74</f>
        <v>95000</v>
      </c>
    </row>
    <row r="74" spans="1:9" s="28" customFormat="1" ht="12.75" customHeight="1">
      <c r="A74" s="22" t="s">
        <v>41</v>
      </c>
      <c r="B74" s="21" t="s">
        <v>12</v>
      </c>
      <c r="C74" s="21" t="s">
        <v>104</v>
      </c>
      <c r="D74" s="21" t="s">
        <v>106</v>
      </c>
      <c r="E74" s="21" t="s">
        <v>42</v>
      </c>
      <c r="F74" s="26"/>
      <c r="G74" s="27">
        <v>95000</v>
      </c>
      <c r="H74" s="27"/>
      <c r="I74" s="27">
        <f>G74+H74</f>
        <v>95000</v>
      </c>
    </row>
    <row r="75" spans="1:9" s="28" customFormat="1" ht="12.75" customHeight="1">
      <c r="A75" s="22" t="s">
        <v>107</v>
      </c>
      <c r="B75" s="21" t="s">
        <v>12</v>
      </c>
      <c r="C75" s="21" t="s">
        <v>104</v>
      </c>
      <c r="D75" s="21" t="s">
        <v>108</v>
      </c>
      <c r="E75" s="21"/>
      <c r="F75" s="26"/>
      <c r="G75" s="27">
        <f aca="true" t="shared" si="11" ref="G75:I76">G76</f>
        <v>300000</v>
      </c>
      <c r="H75" s="27">
        <f t="shared" si="11"/>
        <v>-81337</v>
      </c>
      <c r="I75" s="27">
        <f t="shared" si="11"/>
        <v>218663</v>
      </c>
    </row>
    <row r="76" spans="1:9" s="28" customFormat="1" ht="12.75">
      <c r="A76" s="22" t="s">
        <v>109</v>
      </c>
      <c r="B76" s="21" t="s">
        <v>12</v>
      </c>
      <c r="C76" s="21" t="s">
        <v>104</v>
      </c>
      <c r="D76" s="21" t="s">
        <v>110</v>
      </c>
      <c r="E76" s="21"/>
      <c r="F76" s="26"/>
      <c r="G76" s="27">
        <f t="shared" si="11"/>
        <v>300000</v>
      </c>
      <c r="H76" s="27">
        <f t="shared" si="11"/>
        <v>-81337</v>
      </c>
      <c r="I76" s="27">
        <f t="shared" si="11"/>
        <v>218663</v>
      </c>
    </row>
    <row r="77" spans="1:9" s="28" customFormat="1" ht="12.75" customHeight="1">
      <c r="A77" s="22" t="s">
        <v>41</v>
      </c>
      <c r="B77" s="21" t="s">
        <v>12</v>
      </c>
      <c r="C77" s="21" t="s">
        <v>104</v>
      </c>
      <c r="D77" s="21" t="s">
        <v>110</v>
      </c>
      <c r="E77" s="21" t="s">
        <v>42</v>
      </c>
      <c r="F77" s="26"/>
      <c r="G77" s="27">
        <v>300000</v>
      </c>
      <c r="H77" s="27">
        <v>-81337</v>
      </c>
      <c r="I77" s="27">
        <f>G77+H77</f>
        <v>218663</v>
      </c>
    </row>
    <row r="78" spans="1:9" s="28" customFormat="1" ht="12.75" customHeight="1">
      <c r="A78" s="32" t="s">
        <v>111</v>
      </c>
      <c r="B78" s="21" t="s">
        <v>12</v>
      </c>
      <c r="C78" s="21" t="s">
        <v>112</v>
      </c>
      <c r="D78" s="21"/>
      <c r="E78" s="21"/>
      <c r="F78" s="23"/>
      <c r="G78" s="24">
        <f>G79+G108+G87</f>
        <v>76189875.96000001</v>
      </c>
      <c r="H78" s="24">
        <f>H79+H108+H87</f>
        <v>-1423580.76</v>
      </c>
      <c r="I78" s="24">
        <f>I79+I108+I87</f>
        <v>74772391.20000002</v>
      </c>
    </row>
    <row r="79" spans="1:9" s="28" customFormat="1" ht="12.75">
      <c r="A79" s="32" t="s">
        <v>113</v>
      </c>
      <c r="B79" s="33" t="s">
        <v>12</v>
      </c>
      <c r="C79" s="33" t="s">
        <v>114</v>
      </c>
      <c r="D79" s="33"/>
      <c r="E79" s="33"/>
      <c r="F79" s="23"/>
      <c r="G79" s="24">
        <f>G82+G80</f>
        <v>1933793</v>
      </c>
      <c r="H79" s="24">
        <f>H82+H80</f>
        <v>0</v>
      </c>
      <c r="I79" s="24">
        <f>I82+I80</f>
        <v>1939889</v>
      </c>
    </row>
    <row r="80" spans="1:9" s="28" customFormat="1" ht="38.25">
      <c r="A80" s="38" t="s">
        <v>115</v>
      </c>
      <c r="B80" s="21" t="s">
        <v>116</v>
      </c>
      <c r="C80" s="21" t="s">
        <v>114</v>
      </c>
      <c r="D80" s="21" t="s">
        <v>117</v>
      </c>
      <c r="E80" s="21"/>
      <c r="F80" s="26"/>
      <c r="G80" s="27">
        <f>G81</f>
        <v>1556100</v>
      </c>
      <c r="H80" s="27">
        <f>H81</f>
        <v>0</v>
      </c>
      <c r="I80" s="27">
        <f>I81</f>
        <v>1556100</v>
      </c>
    </row>
    <row r="81" spans="1:9" s="28" customFormat="1" ht="12.75">
      <c r="A81" s="22" t="s">
        <v>41</v>
      </c>
      <c r="B81" s="21" t="s">
        <v>116</v>
      </c>
      <c r="C81" s="21" t="s">
        <v>114</v>
      </c>
      <c r="D81" s="21" t="s">
        <v>117</v>
      </c>
      <c r="E81" s="21" t="s">
        <v>42</v>
      </c>
      <c r="F81" s="26">
        <v>10</v>
      </c>
      <c r="G81" s="27">
        <v>1556100</v>
      </c>
      <c r="H81" s="27"/>
      <c r="I81" s="27">
        <f>G81+H81</f>
        <v>1556100</v>
      </c>
    </row>
    <row r="82" spans="1:9" s="28" customFormat="1" ht="12.75">
      <c r="A82" s="37" t="s">
        <v>75</v>
      </c>
      <c r="B82" s="21" t="s">
        <v>116</v>
      </c>
      <c r="C82" s="21" t="s">
        <v>114</v>
      </c>
      <c r="D82" s="21" t="s">
        <v>96</v>
      </c>
      <c r="E82" s="21"/>
      <c r="F82" s="26"/>
      <c r="G82" s="27">
        <f>G83</f>
        <v>377693</v>
      </c>
      <c r="H82" s="27">
        <f>H83</f>
        <v>0</v>
      </c>
      <c r="I82" s="27">
        <f>I83</f>
        <v>383789</v>
      </c>
    </row>
    <row r="83" spans="1:9" s="28" customFormat="1" ht="38.25">
      <c r="A83" s="22" t="s">
        <v>118</v>
      </c>
      <c r="B83" s="21" t="s">
        <v>12</v>
      </c>
      <c r="C83" s="21" t="s">
        <v>114</v>
      </c>
      <c r="D83" s="21" t="s">
        <v>119</v>
      </c>
      <c r="E83" s="21"/>
      <c r="F83" s="26"/>
      <c r="G83" s="27">
        <f>G84+G85</f>
        <v>377693</v>
      </c>
      <c r="H83" s="27">
        <f>H84+H85</f>
        <v>0</v>
      </c>
      <c r="I83" s="27">
        <f>I84+I85</f>
        <v>383789</v>
      </c>
    </row>
    <row r="84" spans="1:9" s="28" customFormat="1" ht="12" customHeight="1">
      <c r="A84" s="22" t="s">
        <v>41</v>
      </c>
      <c r="B84" s="21" t="s">
        <v>12</v>
      </c>
      <c r="C84" s="21" t="s">
        <v>114</v>
      </c>
      <c r="D84" s="21" t="s">
        <v>119</v>
      </c>
      <c r="E84" s="21" t="s">
        <v>42</v>
      </c>
      <c r="F84" s="26"/>
      <c r="G84" s="27">
        <v>199600</v>
      </c>
      <c r="H84" s="27"/>
      <c r="I84" s="27">
        <f>G84+H84</f>
        <v>199600</v>
      </c>
    </row>
    <row r="85" spans="1:9" s="28" customFormat="1" ht="12" customHeight="1">
      <c r="A85" s="22" t="s">
        <v>120</v>
      </c>
      <c r="B85" s="21" t="s">
        <v>12</v>
      </c>
      <c r="C85" s="21" t="s">
        <v>114</v>
      </c>
      <c r="D85" s="21" t="s">
        <v>119</v>
      </c>
      <c r="E85" s="21" t="s">
        <v>121</v>
      </c>
      <c r="F85" s="26"/>
      <c r="G85" s="27">
        <v>178093</v>
      </c>
      <c r="H85" s="27">
        <f>H86</f>
        <v>0</v>
      </c>
      <c r="I85" s="27">
        <f>I86</f>
        <v>184189</v>
      </c>
    </row>
    <row r="86" spans="1:9" s="28" customFormat="1" ht="38.25">
      <c r="A86" s="22" t="s">
        <v>122</v>
      </c>
      <c r="B86" s="21" t="s">
        <v>12</v>
      </c>
      <c r="C86" s="21" t="s">
        <v>114</v>
      </c>
      <c r="D86" s="21" t="s">
        <v>119</v>
      </c>
      <c r="E86" s="21" t="s">
        <v>123</v>
      </c>
      <c r="F86" s="26"/>
      <c r="G86" s="27">
        <v>184189</v>
      </c>
      <c r="H86" s="27"/>
      <c r="I86" s="27">
        <f>G86+H86</f>
        <v>184189</v>
      </c>
    </row>
    <row r="87" spans="1:9" s="28" customFormat="1" ht="12.75">
      <c r="A87" s="32" t="s">
        <v>124</v>
      </c>
      <c r="B87" s="33" t="s">
        <v>12</v>
      </c>
      <c r="C87" s="33" t="s">
        <v>125</v>
      </c>
      <c r="D87" s="33"/>
      <c r="E87" s="33"/>
      <c r="F87" s="23"/>
      <c r="G87" s="24">
        <f>G88+G95+G99</f>
        <v>54894980.70000001</v>
      </c>
      <c r="H87" s="24">
        <f>H88+H95+H99</f>
        <v>73570.35</v>
      </c>
      <c r="I87" s="24">
        <f>I88+I95+I99</f>
        <v>54968551.05000001</v>
      </c>
    </row>
    <row r="88" spans="1:9" s="28" customFormat="1" ht="12.75">
      <c r="A88" s="22" t="s">
        <v>126</v>
      </c>
      <c r="B88" s="21" t="s">
        <v>12</v>
      </c>
      <c r="C88" s="21" t="s">
        <v>125</v>
      </c>
      <c r="D88" s="21" t="s">
        <v>127</v>
      </c>
      <c r="E88" s="33"/>
      <c r="F88" s="23"/>
      <c r="G88" s="27">
        <f>G92+G89</f>
        <v>4112680.53</v>
      </c>
      <c r="H88" s="27">
        <f>H92+H89</f>
        <v>0</v>
      </c>
      <c r="I88" s="27">
        <f>I92+I89</f>
        <v>4112680.53</v>
      </c>
    </row>
    <row r="89" spans="1:9" s="28" customFormat="1" ht="38.25">
      <c r="A89" s="22" t="s">
        <v>128</v>
      </c>
      <c r="B89" s="21" t="s">
        <v>12</v>
      </c>
      <c r="C89" s="21" t="s">
        <v>125</v>
      </c>
      <c r="D89" s="21" t="s">
        <v>129</v>
      </c>
      <c r="E89" s="21" t="s">
        <v>46</v>
      </c>
      <c r="F89" s="23"/>
      <c r="G89" s="27">
        <f aca="true" t="shared" si="12" ref="G89:I90">G90</f>
        <v>4000000</v>
      </c>
      <c r="H89" s="27">
        <f t="shared" si="12"/>
        <v>0</v>
      </c>
      <c r="I89" s="27">
        <f t="shared" si="12"/>
        <v>4000000</v>
      </c>
    </row>
    <row r="90" spans="1:9" s="28" customFormat="1" ht="12.75">
      <c r="A90" s="22" t="s">
        <v>120</v>
      </c>
      <c r="B90" s="21" t="s">
        <v>12</v>
      </c>
      <c r="C90" s="21" t="s">
        <v>125</v>
      </c>
      <c r="D90" s="21" t="s">
        <v>129</v>
      </c>
      <c r="E90" s="21" t="s">
        <v>121</v>
      </c>
      <c r="F90" s="23"/>
      <c r="G90" s="27">
        <f t="shared" si="12"/>
        <v>4000000</v>
      </c>
      <c r="H90" s="27">
        <f t="shared" si="12"/>
        <v>0</v>
      </c>
      <c r="I90" s="27">
        <f t="shared" si="12"/>
        <v>4000000</v>
      </c>
    </row>
    <row r="91" spans="1:9" s="28" customFormat="1" ht="38.25">
      <c r="A91" s="22" t="s">
        <v>122</v>
      </c>
      <c r="B91" s="21" t="s">
        <v>12</v>
      </c>
      <c r="C91" s="21" t="s">
        <v>125</v>
      </c>
      <c r="D91" s="21" t="s">
        <v>129</v>
      </c>
      <c r="E91" s="21" t="s">
        <v>123</v>
      </c>
      <c r="F91" s="26">
        <v>12</v>
      </c>
      <c r="G91" s="27">
        <v>4000000</v>
      </c>
      <c r="H91" s="27"/>
      <c r="I91" s="27">
        <f>H91+G91</f>
        <v>4000000</v>
      </c>
    </row>
    <row r="92" spans="1:9" s="28" customFormat="1" ht="39.75" customHeight="1">
      <c r="A92" s="22" t="s">
        <v>130</v>
      </c>
      <c r="B92" s="21" t="s">
        <v>12</v>
      </c>
      <c r="C92" s="21" t="s">
        <v>125</v>
      </c>
      <c r="D92" s="21" t="s">
        <v>131</v>
      </c>
      <c r="E92" s="21"/>
      <c r="F92" s="26"/>
      <c r="G92" s="27">
        <f aca="true" t="shared" si="13" ref="G92:I93">G93</f>
        <v>112680.53</v>
      </c>
      <c r="H92" s="27">
        <f t="shared" si="13"/>
        <v>0</v>
      </c>
      <c r="I92" s="27">
        <f t="shared" si="13"/>
        <v>112680.53</v>
      </c>
    </row>
    <row r="93" spans="1:9" s="28" customFormat="1" ht="12.75">
      <c r="A93" s="22" t="s">
        <v>120</v>
      </c>
      <c r="B93" s="21" t="s">
        <v>12</v>
      </c>
      <c r="C93" s="21" t="s">
        <v>125</v>
      </c>
      <c r="D93" s="21" t="s">
        <v>131</v>
      </c>
      <c r="E93" s="21" t="s">
        <v>121</v>
      </c>
      <c r="F93" s="26"/>
      <c r="G93" s="27">
        <f t="shared" si="13"/>
        <v>112680.53</v>
      </c>
      <c r="H93" s="27">
        <f t="shared" si="13"/>
        <v>0</v>
      </c>
      <c r="I93" s="27">
        <f t="shared" si="13"/>
        <v>112680.53</v>
      </c>
    </row>
    <row r="94" spans="1:9" s="28" customFormat="1" ht="27.75" customHeight="1">
      <c r="A94" s="22" t="s">
        <v>122</v>
      </c>
      <c r="B94" s="21" t="s">
        <v>12</v>
      </c>
      <c r="C94" s="21" t="s">
        <v>125</v>
      </c>
      <c r="D94" s="21" t="s">
        <v>131</v>
      </c>
      <c r="E94" s="21" t="s">
        <v>123</v>
      </c>
      <c r="F94" s="26"/>
      <c r="G94" s="27">
        <v>112680.53</v>
      </c>
      <c r="H94" s="27"/>
      <c r="I94" s="27">
        <f>G94+H94</f>
        <v>112680.53</v>
      </c>
    </row>
    <row r="95" spans="1:9" s="28" customFormat="1" ht="39" customHeight="1">
      <c r="A95" s="22" t="s">
        <v>222</v>
      </c>
      <c r="B95" s="21"/>
      <c r="C95" s="21" t="s">
        <v>125</v>
      </c>
      <c r="D95" s="21" t="s">
        <v>132</v>
      </c>
      <c r="E95" s="21" t="s">
        <v>46</v>
      </c>
      <c r="F95" s="26"/>
      <c r="G95" s="27">
        <f>G96+G97</f>
        <v>48196613.79000001</v>
      </c>
      <c r="H95" s="27">
        <f>H96+H97</f>
        <v>0</v>
      </c>
      <c r="I95" s="27">
        <f>I96+I97</f>
        <v>48196613.79000001</v>
      </c>
    </row>
    <row r="96" spans="1:9" s="28" customFormat="1" ht="12.75">
      <c r="A96" s="22" t="s">
        <v>41</v>
      </c>
      <c r="B96" s="21" t="s">
        <v>12</v>
      </c>
      <c r="C96" s="21" t="s">
        <v>125</v>
      </c>
      <c r="D96" s="21" t="s">
        <v>132</v>
      </c>
      <c r="E96" s="21" t="s">
        <v>42</v>
      </c>
      <c r="F96" s="65" t="s">
        <v>49</v>
      </c>
      <c r="G96" s="27">
        <v>24543459.19</v>
      </c>
      <c r="H96" s="27"/>
      <c r="I96" s="27">
        <f>G96+H96</f>
        <v>24543459.19</v>
      </c>
    </row>
    <row r="97" spans="1:9" s="28" customFormat="1" ht="31.5" customHeight="1">
      <c r="A97" s="22" t="s">
        <v>122</v>
      </c>
      <c r="B97" s="22" t="s">
        <v>12</v>
      </c>
      <c r="C97" s="21" t="s">
        <v>125</v>
      </c>
      <c r="D97" s="39" t="s">
        <v>132</v>
      </c>
      <c r="E97" s="21" t="s">
        <v>123</v>
      </c>
      <c r="F97" s="22"/>
      <c r="G97" s="22">
        <f>G98</f>
        <v>23653154.6</v>
      </c>
      <c r="H97" s="40">
        <f>H98</f>
        <v>0</v>
      </c>
      <c r="I97" s="40">
        <f>I98</f>
        <v>23653154.6</v>
      </c>
    </row>
    <row r="98" spans="1:9" s="28" customFormat="1" ht="12.75">
      <c r="A98" s="22" t="s">
        <v>48</v>
      </c>
      <c r="B98" s="22" t="s">
        <v>12</v>
      </c>
      <c r="C98" s="21" t="s">
        <v>125</v>
      </c>
      <c r="D98" s="39" t="s">
        <v>132</v>
      </c>
      <c r="E98" s="21" t="s">
        <v>123</v>
      </c>
      <c r="F98" s="41" t="s">
        <v>49</v>
      </c>
      <c r="G98" s="22">
        <v>23653154.6</v>
      </c>
      <c r="H98" s="40"/>
      <c r="I98" s="40">
        <f>G98+H98</f>
        <v>23653154.6</v>
      </c>
    </row>
    <row r="99" spans="1:9" s="28" customFormat="1" ht="12.75">
      <c r="A99" s="37" t="s">
        <v>75</v>
      </c>
      <c r="B99" s="21" t="s">
        <v>116</v>
      </c>
      <c r="C99" s="21" t="s">
        <v>125</v>
      </c>
      <c r="D99" s="21" t="s">
        <v>96</v>
      </c>
      <c r="E99" s="21"/>
      <c r="F99" s="41"/>
      <c r="G99" s="40">
        <f>G100+G106+G102</f>
        <v>2585686.38</v>
      </c>
      <c r="H99" s="40">
        <f>H100+H106+H102</f>
        <v>73570.35</v>
      </c>
      <c r="I99" s="40">
        <f>I100+I106+I102</f>
        <v>2659256.7300000004</v>
      </c>
    </row>
    <row r="100" spans="1:9" s="28" customFormat="1" ht="25.5">
      <c r="A100" s="22" t="s">
        <v>135</v>
      </c>
      <c r="B100" s="21" t="s">
        <v>12</v>
      </c>
      <c r="C100" s="21" t="s">
        <v>125</v>
      </c>
      <c r="D100" s="21" t="s">
        <v>136</v>
      </c>
      <c r="E100" s="21"/>
      <c r="F100" s="26"/>
      <c r="G100" s="27">
        <f>G101</f>
        <v>1156445.04</v>
      </c>
      <c r="H100" s="27">
        <f>H101</f>
        <v>0</v>
      </c>
      <c r="I100" s="27">
        <f>I101</f>
        <v>1156445.04</v>
      </c>
    </row>
    <row r="101" spans="1:9" s="25" customFormat="1" ht="12" customHeight="1">
      <c r="A101" s="22" t="s">
        <v>41</v>
      </c>
      <c r="B101" s="21" t="s">
        <v>12</v>
      </c>
      <c r="C101" s="21" t="s">
        <v>125</v>
      </c>
      <c r="D101" s="21" t="s">
        <v>136</v>
      </c>
      <c r="E101" s="21" t="s">
        <v>42</v>
      </c>
      <c r="F101" s="26"/>
      <c r="G101" s="27">
        <v>1156445.04</v>
      </c>
      <c r="H101" s="27"/>
      <c r="I101" s="27">
        <f>G101+H101</f>
        <v>1156445.04</v>
      </c>
    </row>
    <row r="102" spans="1:9" s="25" customFormat="1" ht="38.25" customHeight="1">
      <c r="A102" s="22" t="s">
        <v>118</v>
      </c>
      <c r="B102" s="21" t="s">
        <v>12</v>
      </c>
      <c r="C102" s="21" t="s">
        <v>125</v>
      </c>
      <c r="D102" s="21" t="s">
        <v>119</v>
      </c>
      <c r="E102" s="21"/>
      <c r="F102" s="26"/>
      <c r="G102" s="27">
        <f>G103</f>
        <v>1193319.47</v>
      </c>
      <c r="H102" s="27">
        <f aca="true" t="shared" si="14" ref="H102:I104">H103</f>
        <v>73570.35</v>
      </c>
      <c r="I102" s="27">
        <f t="shared" si="14"/>
        <v>1266889.82</v>
      </c>
    </row>
    <row r="103" spans="1:9" s="25" customFormat="1" ht="12" customHeight="1">
      <c r="A103" s="22" t="s">
        <v>41</v>
      </c>
      <c r="B103" s="21" t="s">
        <v>12</v>
      </c>
      <c r="C103" s="21" t="s">
        <v>125</v>
      </c>
      <c r="D103" s="21" t="s">
        <v>119</v>
      </c>
      <c r="E103" s="21" t="s">
        <v>42</v>
      </c>
      <c r="F103" s="26"/>
      <c r="G103" s="27">
        <f>G104</f>
        <v>1193319.47</v>
      </c>
      <c r="H103" s="27">
        <f t="shared" si="14"/>
        <v>73570.35</v>
      </c>
      <c r="I103" s="27">
        <f t="shared" si="14"/>
        <v>1266889.82</v>
      </c>
    </row>
    <row r="104" spans="1:9" s="25" customFormat="1" ht="12" customHeight="1">
      <c r="A104" s="22" t="s">
        <v>120</v>
      </c>
      <c r="B104" s="21" t="s">
        <v>12</v>
      </c>
      <c r="C104" s="21" t="s">
        <v>125</v>
      </c>
      <c r="D104" s="21" t="s">
        <v>119</v>
      </c>
      <c r="E104" s="21" t="s">
        <v>121</v>
      </c>
      <c r="F104" s="26"/>
      <c r="G104" s="27">
        <f>G105</f>
        <v>1193319.47</v>
      </c>
      <c r="H104" s="27">
        <f t="shared" si="14"/>
        <v>73570.35</v>
      </c>
      <c r="I104" s="27">
        <f t="shared" si="14"/>
        <v>1266889.82</v>
      </c>
    </row>
    <row r="105" spans="1:9" s="25" customFormat="1" ht="12" customHeight="1">
      <c r="A105" s="22" t="s">
        <v>122</v>
      </c>
      <c r="B105" s="21" t="s">
        <v>12</v>
      </c>
      <c r="C105" s="21" t="s">
        <v>125</v>
      </c>
      <c r="D105" s="21" t="s">
        <v>119</v>
      </c>
      <c r="E105" s="21" t="s">
        <v>123</v>
      </c>
      <c r="F105" s="26"/>
      <c r="G105" s="27">
        <v>1193319.47</v>
      </c>
      <c r="H105" s="27">
        <v>73570.35</v>
      </c>
      <c r="I105" s="27">
        <f>G105+H105</f>
        <v>1266889.82</v>
      </c>
    </row>
    <row r="106" spans="1:9" s="28" customFormat="1" ht="25.5">
      <c r="A106" s="22" t="s">
        <v>133</v>
      </c>
      <c r="B106" s="21" t="s">
        <v>12</v>
      </c>
      <c r="C106" s="21" t="s">
        <v>125</v>
      </c>
      <c r="D106" s="21" t="s">
        <v>134</v>
      </c>
      <c r="E106" s="21"/>
      <c r="F106" s="26"/>
      <c r="G106" s="27">
        <f>G107</f>
        <v>235921.87</v>
      </c>
      <c r="H106" s="27">
        <f>H107</f>
        <v>0</v>
      </c>
      <c r="I106" s="27">
        <f>I107</f>
        <v>235921.87</v>
      </c>
    </row>
    <row r="107" spans="1:9" s="28" customFormat="1" ht="12.75">
      <c r="A107" s="22" t="s">
        <v>41</v>
      </c>
      <c r="B107" s="21" t="s">
        <v>12</v>
      </c>
      <c r="C107" s="21" t="s">
        <v>125</v>
      </c>
      <c r="D107" s="21" t="s">
        <v>134</v>
      </c>
      <c r="E107" s="21" t="s">
        <v>42</v>
      </c>
      <c r="F107" s="26"/>
      <c r="G107" s="27">
        <v>235921.87</v>
      </c>
      <c r="H107" s="27"/>
      <c r="I107" s="27">
        <f>G107+H107</f>
        <v>235921.87</v>
      </c>
    </row>
    <row r="108" spans="1:9" s="25" customFormat="1" ht="12.75">
      <c r="A108" s="32" t="s">
        <v>137</v>
      </c>
      <c r="B108" s="33" t="s">
        <v>116</v>
      </c>
      <c r="C108" s="33" t="s">
        <v>138</v>
      </c>
      <c r="D108" s="42"/>
      <c r="E108" s="33"/>
      <c r="F108" s="23"/>
      <c r="G108" s="24">
        <f aca="true" t="shared" si="15" ref="G108:I110">G109</f>
        <v>19361102.259999998</v>
      </c>
      <c r="H108" s="24">
        <f t="shared" si="15"/>
        <v>-1497151.11</v>
      </c>
      <c r="I108" s="24">
        <f t="shared" si="15"/>
        <v>17863951.15</v>
      </c>
    </row>
    <row r="109" spans="1:9" s="25" customFormat="1" ht="12.75">
      <c r="A109" s="37" t="s">
        <v>75</v>
      </c>
      <c r="B109" s="21" t="s">
        <v>116</v>
      </c>
      <c r="C109" s="21" t="s">
        <v>138</v>
      </c>
      <c r="D109" s="21" t="s">
        <v>96</v>
      </c>
      <c r="E109" s="33"/>
      <c r="F109" s="23"/>
      <c r="G109" s="24">
        <f t="shared" si="15"/>
        <v>19361102.259999998</v>
      </c>
      <c r="H109" s="24">
        <f t="shared" si="15"/>
        <v>-1497151.11</v>
      </c>
      <c r="I109" s="24">
        <f>I110</f>
        <v>17863951.15</v>
      </c>
    </row>
    <row r="110" spans="1:9" s="25" customFormat="1" ht="38.25">
      <c r="A110" s="37" t="s">
        <v>139</v>
      </c>
      <c r="B110" s="21" t="s">
        <v>116</v>
      </c>
      <c r="C110" s="21" t="s">
        <v>138</v>
      </c>
      <c r="D110" s="21" t="s">
        <v>140</v>
      </c>
      <c r="E110" s="33"/>
      <c r="F110" s="23"/>
      <c r="G110" s="27">
        <f t="shared" si="15"/>
        <v>19361102.259999998</v>
      </c>
      <c r="H110" s="27">
        <f t="shared" si="15"/>
        <v>-1497151.11</v>
      </c>
      <c r="I110" s="27">
        <f>I111</f>
        <v>17863951.15</v>
      </c>
    </row>
    <row r="111" spans="1:9" s="25" customFormat="1" ht="12.75">
      <c r="A111" s="22" t="s">
        <v>41</v>
      </c>
      <c r="B111" s="21" t="s">
        <v>116</v>
      </c>
      <c r="C111" s="21" t="s">
        <v>138</v>
      </c>
      <c r="D111" s="21" t="s">
        <v>140</v>
      </c>
      <c r="E111" s="21" t="s">
        <v>42</v>
      </c>
      <c r="F111" s="23"/>
      <c r="G111" s="27">
        <f>G113+G115+G117+G119+G120</f>
        <v>19361102.259999998</v>
      </c>
      <c r="H111" s="27">
        <f>H113+H115+H117+H119+H120</f>
        <v>-1497151.11</v>
      </c>
      <c r="I111" s="27">
        <f>I113+I115+I117+I119+I120</f>
        <v>17863951.15</v>
      </c>
    </row>
    <row r="112" spans="1:9" s="25" customFormat="1" ht="12.75">
      <c r="A112" s="22" t="s">
        <v>141</v>
      </c>
      <c r="B112" s="21" t="s">
        <v>116</v>
      </c>
      <c r="C112" s="21" t="s">
        <v>138</v>
      </c>
      <c r="D112" s="21" t="s">
        <v>142</v>
      </c>
      <c r="E112" s="21"/>
      <c r="F112" s="23"/>
      <c r="G112" s="27">
        <f>G113</f>
        <v>1514758</v>
      </c>
      <c r="H112" s="27">
        <f>H113</f>
        <v>-270862.71</v>
      </c>
      <c r="I112" s="27">
        <f>I113</f>
        <v>1243895.29</v>
      </c>
    </row>
    <row r="113" spans="1:9" s="25" customFormat="1" ht="12" customHeight="1">
      <c r="A113" s="22" t="s">
        <v>41</v>
      </c>
      <c r="B113" s="21" t="s">
        <v>116</v>
      </c>
      <c r="C113" s="21" t="s">
        <v>138</v>
      </c>
      <c r="D113" s="21" t="s">
        <v>142</v>
      </c>
      <c r="E113" s="21" t="s">
        <v>42</v>
      </c>
      <c r="F113" s="23"/>
      <c r="G113" s="27">
        <v>1514758</v>
      </c>
      <c r="H113" s="27">
        <v>-270862.71</v>
      </c>
      <c r="I113" s="27">
        <f>G113+H113</f>
        <v>1243895.29</v>
      </c>
    </row>
    <row r="114" spans="1:9" s="25" customFormat="1" ht="25.5">
      <c r="A114" s="22" t="s">
        <v>143</v>
      </c>
      <c r="B114" s="21" t="s">
        <v>116</v>
      </c>
      <c r="C114" s="21" t="s">
        <v>138</v>
      </c>
      <c r="D114" s="21" t="s">
        <v>144</v>
      </c>
      <c r="E114" s="21"/>
      <c r="F114" s="26"/>
      <c r="G114" s="27">
        <f>G115</f>
        <v>5475493</v>
      </c>
      <c r="H114" s="27">
        <f>H115</f>
        <v>256435.65</v>
      </c>
      <c r="I114" s="27">
        <f>I115</f>
        <v>5731928.65</v>
      </c>
    </row>
    <row r="115" spans="1:9" s="25" customFormat="1" ht="12.75">
      <c r="A115" s="22" t="s">
        <v>41</v>
      </c>
      <c r="B115" s="21" t="s">
        <v>116</v>
      </c>
      <c r="C115" s="21" t="s">
        <v>138</v>
      </c>
      <c r="D115" s="21" t="s">
        <v>144</v>
      </c>
      <c r="E115" s="21" t="s">
        <v>42</v>
      </c>
      <c r="F115" s="26"/>
      <c r="G115" s="27">
        <v>5475493</v>
      </c>
      <c r="H115" s="27">
        <v>256435.65</v>
      </c>
      <c r="I115" s="27">
        <f>G115+H115</f>
        <v>5731928.65</v>
      </c>
    </row>
    <row r="116" spans="1:9" s="25" customFormat="1" ht="12.75">
      <c r="A116" s="22" t="s">
        <v>145</v>
      </c>
      <c r="B116" s="21" t="s">
        <v>116</v>
      </c>
      <c r="C116" s="21" t="s">
        <v>138</v>
      </c>
      <c r="D116" s="21" t="s">
        <v>146</v>
      </c>
      <c r="E116" s="21"/>
      <c r="F116" s="26"/>
      <c r="G116" s="27">
        <f>G117</f>
        <v>906000</v>
      </c>
      <c r="H116" s="27">
        <f>H117</f>
        <v>-42407.57</v>
      </c>
      <c r="I116" s="27">
        <f>I117</f>
        <v>863592.43</v>
      </c>
    </row>
    <row r="117" spans="1:9" s="25" customFormat="1" ht="12.75">
      <c r="A117" s="22" t="s">
        <v>41</v>
      </c>
      <c r="B117" s="21" t="s">
        <v>116</v>
      </c>
      <c r="C117" s="21" t="s">
        <v>138</v>
      </c>
      <c r="D117" s="21" t="s">
        <v>146</v>
      </c>
      <c r="E117" s="21" t="s">
        <v>42</v>
      </c>
      <c r="F117" s="26"/>
      <c r="G117" s="27">
        <v>906000</v>
      </c>
      <c r="H117" s="27">
        <v>-42407.57</v>
      </c>
      <c r="I117" s="27">
        <f>G117+H117</f>
        <v>863592.43</v>
      </c>
    </row>
    <row r="118" spans="1:9" s="25" customFormat="1" ht="12.75">
      <c r="A118" s="22" t="s">
        <v>147</v>
      </c>
      <c r="B118" s="21" t="s">
        <v>116</v>
      </c>
      <c r="C118" s="21" t="s">
        <v>138</v>
      </c>
      <c r="D118" s="21" t="s">
        <v>148</v>
      </c>
      <c r="E118" s="21"/>
      <c r="F118" s="26"/>
      <c r="G118" s="27">
        <f>G119</f>
        <v>495000</v>
      </c>
      <c r="H118" s="27">
        <f>H119</f>
        <v>0</v>
      </c>
      <c r="I118" s="27">
        <f>I119</f>
        <v>495000</v>
      </c>
    </row>
    <row r="119" spans="1:9" s="25" customFormat="1" ht="12.75">
      <c r="A119" s="22" t="s">
        <v>41</v>
      </c>
      <c r="B119" s="21" t="s">
        <v>116</v>
      </c>
      <c r="C119" s="21" t="s">
        <v>138</v>
      </c>
      <c r="D119" s="21" t="s">
        <v>148</v>
      </c>
      <c r="E119" s="21" t="s">
        <v>42</v>
      </c>
      <c r="F119" s="26"/>
      <c r="G119" s="27">
        <v>495000</v>
      </c>
      <c r="H119" s="27"/>
      <c r="I119" s="27">
        <f>G119+H119</f>
        <v>495000</v>
      </c>
    </row>
    <row r="120" spans="1:9" ht="25.5">
      <c r="A120" s="22" t="s">
        <v>149</v>
      </c>
      <c r="B120" s="21" t="s">
        <v>116</v>
      </c>
      <c r="C120" s="21" t="s">
        <v>138</v>
      </c>
      <c r="D120" s="21" t="s">
        <v>150</v>
      </c>
      <c r="E120" s="21"/>
      <c r="F120" s="26"/>
      <c r="G120" s="27">
        <f>G121+G122</f>
        <v>10969851.26</v>
      </c>
      <c r="H120" s="27">
        <f>H121+H122</f>
        <v>-1440316.48</v>
      </c>
      <c r="I120" s="27">
        <f>I121+I122</f>
        <v>9529534.78</v>
      </c>
    </row>
    <row r="121" spans="1:9" ht="12.75">
      <c r="A121" s="22" t="s">
        <v>41</v>
      </c>
      <c r="B121" s="21" t="s">
        <v>116</v>
      </c>
      <c r="C121" s="21" t="s">
        <v>138</v>
      </c>
      <c r="D121" s="21" t="s">
        <v>150</v>
      </c>
      <c r="E121" s="21" t="s">
        <v>42</v>
      </c>
      <c r="F121" s="26"/>
      <c r="G121" s="27">
        <v>7058688.26</v>
      </c>
      <c r="H121" s="27">
        <v>-1440316.48</v>
      </c>
      <c r="I121" s="27">
        <f>G121+H121</f>
        <v>5618371.779999999</v>
      </c>
    </row>
    <row r="122" spans="1:9" ht="12.75">
      <c r="A122" s="22" t="s">
        <v>120</v>
      </c>
      <c r="B122" s="21" t="s">
        <v>116</v>
      </c>
      <c r="C122" s="21" t="s">
        <v>138</v>
      </c>
      <c r="D122" s="21" t="s">
        <v>150</v>
      </c>
      <c r="E122" s="21" t="s">
        <v>121</v>
      </c>
      <c r="F122" s="26"/>
      <c r="G122" s="27">
        <f>G123</f>
        <v>3911163</v>
      </c>
      <c r="H122" s="27">
        <f>H123</f>
        <v>0</v>
      </c>
      <c r="I122" s="27">
        <f>I123</f>
        <v>3911163</v>
      </c>
    </row>
    <row r="123" spans="1:9" ht="38.25">
      <c r="A123" s="22" t="s">
        <v>122</v>
      </c>
      <c r="B123" s="21" t="s">
        <v>116</v>
      </c>
      <c r="C123" s="21" t="s">
        <v>138</v>
      </c>
      <c r="D123" s="21" t="s">
        <v>150</v>
      </c>
      <c r="E123" s="21" t="s">
        <v>123</v>
      </c>
      <c r="F123" s="26"/>
      <c r="G123" s="27">
        <v>3911163</v>
      </c>
      <c r="H123" s="27"/>
      <c r="I123" s="27">
        <f>G123+H123</f>
        <v>3911163</v>
      </c>
    </row>
    <row r="124" spans="1:9" ht="12.75">
      <c r="A124" s="32" t="s">
        <v>205</v>
      </c>
      <c r="B124" s="66" t="s">
        <v>12</v>
      </c>
      <c r="C124" s="66" t="s">
        <v>206</v>
      </c>
      <c r="D124" s="33"/>
      <c r="E124" s="33"/>
      <c r="F124" s="23"/>
      <c r="G124" s="24">
        <f aca="true" t="shared" si="16" ref="G124:I126">G125</f>
        <v>9608.76</v>
      </c>
      <c r="H124" s="24">
        <f t="shared" si="16"/>
        <v>0</v>
      </c>
      <c r="I124" s="24">
        <f t="shared" si="16"/>
        <v>9608.76</v>
      </c>
    </row>
    <row r="125" spans="1:9" ht="12.75">
      <c r="A125" s="22" t="s">
        <v>208</v>
      </c>
      <c r="B125" s="30" t="s">
        <v>12</v>
      </c>
      <c r="C125" s="30" t="s">
        <v>209</v>
      </c>
      <c r="D125" s="21"/>
      <c r="E125" s="21"/>
      <c r="F125" s="26"/>
      <c r="G125" s="27">
        <f t="shared" si="16"/>
        <v>9608.76</v>
      </c>
      <c r="H125" s="27">
        <f t="shared" si="16"/>
        <v>0</v>
      </c>
      <c r="I125" s="27">
        <f t="shared" si="16"/>
        <v>9608.76</v>
      </c>
    </row>
    <row r="126" spans="1:9" ht="12.75">
      <c r="A126" s="22" t="s">
        <v>31</v>
      </c>
      <c r="B126" s="30" t="s">
        <v>12</v>
      </c>
      <c r="C126" s="30" t="s">
        <v>209</v>
      </c>
      <c r="D126" s="21" t="s">
        <v>32</v>
      </c>
      <c r="E126" s="21"/>
      <c r="F126" s="26"/>
      <c r="G126" s="27">
        <f t="shared" si="16"/>
        <v>9608.76</v>
      </c>
      <c r="H126" s="27">
        <f t="shared" si="16"/>
        <v>0</v>
      </c>
      <c r="I126" s="27">
        <f t="shared" si="16"/>
        <v>9608.76</v>
      </c>
    </row>
    <row r="127" spans="1:9" ht="12.75">
      <c r="A127" s="22" t="s">
        <v>41</v>
      </c>
      <c r="B127" s="30" t="s">
        <v>12</v>
      </c>
      <c r="C127" s="30" t="s">
        <v>209</v>
      </c>
      <c r="D127" s="21" t="s">
        <v>32</v>
      </c>
      <c r="E127" s="21" t="s">
        <v>42</v>
      </c>
      <c r="F127" s="26"/>
      <c r="G127" s="27">
        <v>9608.76</v>
      </c>
      <c r="H127" s="27"/>
      <c r="I127" s="27">
        <f>G127+H127</f>
        <v>9608.76</v>
      </c>
    </row>
    <row r="128" spans="1:9" ht="12.75">
      <c r="A128" s="32" t="s">
        <v>151</v>
      </c>
      <c r="B128" s="33" t="s">
        <v>12</v>
      </c>
      <c r="C128" s="33" t="s">
        <v>152</v>
      </c>
      <c r="D128" s="33"/>
      <c r="E128" s="33"/>
      <c r="F128" s="23"/>
      <c r="G128" s="24">
        <f>G130+G136</f>
        <v>3615741.53</v>
      </c>
      <c r="H128" s="24">
        <f>H130+H136</f>
        <v>-31225</v>
      </c>
      <c r="I128" s="24">
        <f>I130+I136</f>
        <v>3584516.53</v>
      </c>
    </row>
    <row r="129" spans="1:9" ht="12.75">
      <c r="A129" s="32" t="s">
        <v>153</v>
      </c>
      <c r="B129" s="33" t="s">
        <v>12</v>
      </c>
      <c r="C129" s="33" t="s">
        <v>154</v>
      </c>
      <c r="D129" s="33"/>
      <c r="E129" s="33"/>
      <c r="F129" s="23"/>
      <c r="G129" s="24">
        <f aca="true" t="shared" si="17" ref="G129:I134">G130</f>
        <v>3196667.53</v>
      </c>
      <c r="H129" s="24">
        <f t="shared" si="17"/>
        <v>0</v>
      </c>
      <c r="I129" s="24">
        <f t="shared" si="17"/>
        <v>3196667.53</v>
      </c>
    </row>
    <row r="130" spans="1:9" ht="12.75">
      <c r="A130" s="22" t="s">
        <v>155</v>
      </c>
      <c r="B130" s="21" t="s">
        <v>12</v>
      </c>
      <c r="C130" s="21" t="s">
        <v>154</v>
      </c>
      <c r="D130" s="21" t="s">
        <v>156</v>
      </c>
      <c r="E130" s="21"/>
      <c r="F130" s="26"/>
      <c r="G130" s="27">
        <f t="shared" si="17"/>
        <v>3196667.53</v>
      </c>
      <c r="H130" s="27">
        <f t="shared" si="17"/>
        <v>0</v>
      </c>
      <c r="I130" s="27">
        <f t="shared" si="17"/>
        <v>3196667.53</v>
      </c>
    </row>
    <row r="131" spans="1:9" ht="63.75">
      <c r="A131" s="22" t="s">
        <v>157</v>
      </c>
      <c r="B131" s="21" t="s">
        <v>12</v>
      </c>
      <c r="C131" s="21" t="s">
        <v>154</v>
      </c>
      <c r="D131" s="21" t="s">
        <v>156</v>
      </c>
      <c r="E131" s="21"/>
      <c r="F131" s="26"/>
      <c r="G131" s="27">
        <f>G133+G132</f>
        <v>3196667.53</v>
      </c>
      <c r="H131" s="27">
        <f>H133+H132</f>
        <v>0</v>
      </c>
      <c r="I131" s="27">
        <f>I133+I132</f>
        <v>3196667.53</v>
      </c>
    </row>
    <row r="132" spans="1:9" ht="38.25">
      <c r="A132" s="22" t="s">
        <v>122</v>
      </c>
      <c r="B132" s="21" t="s">
        <v>12</v>
      </c>
      <c r="C132" s="21" t="s">
        <v>154</v>
      </c>
      <c r="D132" s="21" t="s">
        <v>229</v>
      </c>
      <c r="E132" s="21" t="s">
        <v>123</v>
      </c>
      <c r="F132" s="26">
        <v>10</v>
      </c>
      <c r="G132" s="27">
        <v>2830167.53</v>
      </c>
      <c r="H132" s="27"/>
      <c r="I132" s="27">
        <f>G132+H132</f>
        <v>2830167.53</v>
      </c>
    </row>
    <row r="133" spans="1:9" ht="76.5">
      <c r="A133" s="22" t="s">
        <v>158</v>
      </c>
      <c r="B133" s="21" t="s">
        <v>12</v>
      </c>
      <c r="C133" s="21" t="s">
        <v>154</v>
      </c>
      <c r="D133" s="21" t="s">
        <v>159</v>
      </c>
      <c r="E133" s="21"/>
      <c r="F133" s="26"/>
      <c r="G133" s="27">
        <f t="shared" si="17"/>
        <v>366500</v>
      </c>
      <c r="H133" s="27">
        <f t="shared" si="17"/>
        <v>0</v>
      </c>
      <c r="I133" s="27">
        <f t="shared" si="17"/>
        <v>366500</v>
      </c>
    </row>
    <row r="134" spans="1:9" ht="12.75">
      <c r="A134" s="22" t="s">
        <v>160</v>
      </c>
      <c r="B134" s="21" t="s">
        <v>12</v>
      </c>
      <c r="C134" s="21" t="s">
        <v>154</v>
      </c>
      <c r="D134" s="21" t="s">
        <v>159</v>
      </c>
      <c r="E134" s="21" t="s">
        <v>161</v>
      </c>
      <c r="F134" s="26"/>
      <c r="G134" s="27">
        <f t="shared" si="17"/>
        <v>366500</v>
      </c>
      <c r="H134" s="27">
        <f t="shared" si="17"/>
        <v>0</v>
      </c>
      <c r="I134" s="27">
        <f t="shared" si="17"/>
        <v>366500</v>
      </c>
    </row>
    <row r="135" spans="1:9" ht="12.75">
      <c r="A135" s="22" t="s">
        <v>162</v>
      </c>
      <c r="B135" s="21" t="s">
        <v>12</v>
      </c>
      <c r="C135" s="21" t="s">
        <v>154</v>
      </c>
      <c r="D135" s="21" t="s">
        <v>159</v>
      </c>
      <c r="E135" s="21" t="s">
        <v>163</v>
      </c>
      <c r="F135" s="26"/>
      <c r="G135" s="27">
        <v>366500</v>
      </c>
      <c r="H135" s="27"/>
      <c r="I135" s="27">
        <f>G135+H135</f>
        <v>366500</v>
      </c>
    </row>
    <row r="136" spans="1:9" ht="12.75">
      <c r="A136" s="32" t="s">
        <v>164</v>
      </c>
      <c r="B136" s="33" t="s">
        <v>12</v>
      </c>
      <c r="C136" s="33" t="s">
        <v>165</v>
      </c>
      <c r="D136" s="33"/>
      <c r="E136" s="33"/>
      <c r="F136" s="23"/>
      <c r="G136" s="24">
        <f>G142+G137</f>
        <v>419074</v>
      </c>
      <c r="H136" s="24">
        <f>H142+H137</f>
        <v>-31225</v>
      </c>
      <c r="I136" s="24">
        <f>I142+I137</f>
        <v>387849</v>
      </c>
    </row>
    <row r="137" spans="1:9" ht="12.75">
      <c r="A137" s="22" t="s">
        <v>28</v>
      </c>
      <c r="B137" s="21" t="s">
        <v>12</v>
      </c>
      <c r="C137" s="21" t="s">
        <v>165</v>
      </c>
      <c r="D137" s="21" t="s">
        <v>30</v>
      </c>
      <c r="E137" s="21"/>
      <c r="F137" s="26"/>
      <c r="G137" s="27">
        <f>G138</f>
        <v>25000</v>
      </c>
      <c r="H137" s="27">
        <f aca="true" t="shared" si="18" ref="H137:I140">H138</f>
        <v>0</v>
      </c>
      <c r="I137" s="27">
        <f t="shared" si="18"/>
        <v>25000</v>
      </c>
    </row>
    <row r="138" spans="1:9" ht="12.75">
      <c r="A138" s="22" t="s">
        <v>31</v>
      </c>
      <c r="B138" s="21" t="s">
        <v>12</v>
      </c>
      <c r="C138" s="21" t="s">
        <v>165</v>
      </c>
      <c r="D138" s="21" t="s">
        <v>32</v>
      </c>
      <c r="E138" s="21"/>
      <c r="F138" s="26"/>
      <c r="G138" s="27">
        <f>G139</f>
        <v>25000</v>
      </c>
      <c r="H138" s="27">
        <f t="shared" si="18"/>
        <v>0</v>
      </c>
      <c r="I138" s="27">
        <f t="shared" si="18"/>
        <v>25000</v>
      </c>
    </row>
    <row r="139" spans="1:9" ht="12.75">
      <c r="A139" s="22" t="s">
        <v>166</v>
      </c>
      <c r="B139" s="21" t="s">
        <v>12</v>
      </c>
      <c r="C139" s="21" t="s">
        <v>165</v>
      </c>
      <c r="D139" s="21" t="s">
        <v>32</v>
      </c>
      <c r="E139" s="21" t="s">
        <v>167</v>
      </c>
      <c r="F139" s="26"/>
      <c r="G139" s="27">
        <f>G140</f>
        <v>25000</v>
      </c>
      <c r="H139" s="27">
        <f t="shared" si="18"/>
        <v>0</v>
      </c>
      <c r="I139" s="27">
        <f t="shared" si="18"/>
        <v>25000</v>
      </c>
    </row>
    <row r="140" spans="1:9" ht="25.5">
      <c r="A140" s="43" t="s">
        <v>168</v>
      </c>
      <c r="B140" s="21" t="s">
        <v>12</v>
      </c>
      <c r="C140" s="21" t="s">
        <v>165</v>
      </c>
      <c r="D140" s="21" t="s">
        <v>32</v>
      </c>
      <c r="E140" s="21" t="s">
        <v>169</v>
      </c>
      <c r="F140" s="26"/>
      <c r="G140" s="27">
        <f>G141</f>
        <v>25000</v>
      </c>
      <c r="H140" s="27">
        <f t="shared" si="18"/>
        <v>0</v>
      </c>
      <c r="I140" s="27">
        <f t="shared" si="18"/>
        <v>25000</v>
      </c>
    </row>
    <row r="141" spans="1:9" ht="25.5">
      <c r="A141" s="43" t="s">
        <v>170</v>
      </c>
      <c r="B141" s="21" t="s">
        <v>12</v>
      </c>
      <c r="C141" s="21" t="s">
        <v>165</v>
      </c>
      <c r="D141" s="21" t="s">
        <v>32</v>
      </c>
      <c r="E141" s="21" t="s">
        <v>171</v>
      </c>
      <c r="F141" s="26"/>
      <c r="G141" s="27">
        <v>25000</v>
      </c>
      <c r="H141" s="27"/>
      <c r="I141" s="27">
        <f>G141+H141</f>
        <v>25000</v>
      </c>
    </row>
    <row r="142" spans="1:9" ht="12.75">
      <c r="A142" s="37" t="s">
        <v>75</v>
      </c>
      <c r="B142" s="21" t="s">
        <v>12</v>
      </c>
      <c r="C142" s="21" t="s">
        <v>165</v>
      </c>
      <c r="D142" s="44" t="s">
        <v>96</v>
      </c>
      <c r="E142" s="21"/>
      <c r="F142" s="26"/>
      <c r="G142" s="27">
        <f>G143</f>
        <v>394074</v>
      </c>
      <c r="H142" s="27">
        <f>H143</f>
        <v>-31225</v>
      </c>
      <c r="I142" s="27">
        <f>I143</f>
        <v>362849</v>
      </c>
    </row>
    <row r="143" spans="1:9" ht="38.25">
      <c r="A143" s="37" t="s">
        <v>172</v>
      </c>
      <c r="B143" s="21" t="s">
        <v>12</v>
      </c>
      <c r="C143" s="21" t="s">
        <v>165</v>
      </c>
      <c r="D143" s="44" t="s">
        <v>173</v>
      </c>
      <c r="E143" s="21"/>
      <c r="F143" s="26"/>
      <c r="G143" s="27">
        <f>G144+G147</f>
        <v>394074</v>
      </c>
      <c r="H143" s="27">
        <f>H144+H147</f>
        <v>-31225</v>
      </c>
      <c r="I143" s="27">
        <f>I144+I147</f>
        <v>362849</v>
      </c>
    </row>
    <row r="144" spans="1:9" ht="12.75">
      <c r="A144" s="22" t="s">
        <v>166</v>
      </c>
      <c r="B144" s="21" t="s">
        <v>12</v>
      </c>
      <c r="C144" s="21" t="s">
        <v>165</v>
      </c>
      <c r="D144" s="44" t="s">
        <v>173</v>
      </c>
      <c r="E144" s="21" t="s">
        <v>167</v>
      </c>
      <c r="F144" s="26"/>
      <c r="G144" s="27">
        <f aca="true" t="shared" si="19" ref="G144:I145">G145</f>
        <v>52225</v>
      </c>
      <c r="H144" s="27">
        <f t="shared" si="19"/>
        <v>-31225</v>
      </c>
      <c r="I144" s="27">
        <f t="shared" si="19"/>
        <v>21000</v>
      </c>
    </row>
    <row r="145" spans="1:9" ht="25.5">
      <c r="A145" s="43" t="s">
        <v>168</v>
      </c>
      <c r="B145" s="21" t="s">
        <v>12</v>
      </c>
      <c r="C145" s="21" t="s">
        <v>165</v>
      </c>
      <c r="D145" s="44" t="s">
        <v>173</v>
      </c>
      <c r="E145" s="21" t="s">
        <v>169</v>
      </c>
      <c r="F145" s="26"/>
      <c r="G145" s="27">
        <f t="shared" si="19"/>
        <v>52225</v>
      </c>
      <c r="H145" s="27">
        <f t="shared" si="19"/>
        <v>-31225</v>
      </c>
      <c r="I145" s="27">
        <f t="shared" si="19"/>
        <v>21000</v>
      </c>
    </row>
    <row r="146" spans="1:9" ht="25.5">
      <c r="A146" s="43" t="s">
        <v>170</v>
      </c>
      <c r="B146" s="21" t="s">
        <v>12</v>
      </c>
      <c r="C146" s="21" t="s">
        <v>165</v>
      </c>
      <c r="D146" s="44" t="s">
        <v>173</v>
      </c>
      <c r="E146" s="21" t="s">
        <v>171</v>
      </c>
      <c r="F146" s="26"/>
      <c r="G146" s="27">
        <v>52225</v>
      </c>
      <c r="H146" s="27">
        <v>-31225</v>
      </c>
      <c r="I146" s="27">
        <f>G146+H146</f>
        <v>21000</v>
      </c>
    </row>
    <row r="147" spans="1:9" ht="25.5">
      <c r="A147" s="22" t="s">
        <v>83</v>
      </c>
      <c r="B147" s="21" t="s">
        <v>12</v>
      </c>
      <c r="C147" s="21" t="s">
        <v>165</v>
      </c>
      <c r="D147" s="44" t="s">
        <v>173</v>
      </c>
      <c r="E147" s="21" t="s">
        <v>84</v>
      </c>
      <c r="F147" s="26"/>
      <c r="G147" s="27">
        <f>G148</f>
        <v>341849</v>
      </c>
      <c r="H147" s="27">
        <f>H148</f>
        <v>0</v>
      </c>
      <c r="I147" s="27">
        <f>I148</f>
        <v>341849</v>
      </c>
    </row>
    <row r="148" spans="1:9" ht="25.5">
      <c r="A148" s="22" t="s">
        <v>85</v>
      </c>
      <c r="B148" s="21" t="s">
        <v>12</v>
      </c>
      <c r="C148" s="21" t="s">
        <v>165</v>
      </c>
      <c r="D148" s="44" t="s">
        <v>173</v>
      </c>
      <c r="E148" s="21" t="s">
        <v>86</v>
      </c>
      <c r="F148" s="26"/>
      <c r="G148" s="27">
        <v>341849</v>
      </c>
      <c r="H148" s="27"/>
      <c r="I148" s="27">
        <f>G148+H148</f>
        <v>341849</v>
      </c>
    </row>
    <row r="149" spans="1:9" ht="12.75">
      <c r="A149" s="32" t="s">
        <v>174</v>
      </c>
      <c r="B149" s="33" t="s">
        <v>12</v>
      </c>
      <c r="C149" s="33" t="s">
        <v>175</v>
      </c>
      <c r="D149" s="35"/>
      <c r="E149" s="21"/>
      <c r="F149" s="45"/>
      <c r="G149" s="46">
        <f aca="true" t="shared" si="20" ref="G149:I156">G150</f>
        <v>5348580</v>
      </c>
      <c r="H149" s="46">
        <f t="shared" si="20"/>
        <v>181789.25</v>
      </c>
      <c r="I149" s="46">
        <f t="shared" si="20"/>
        <v>5530369.25</v>
      </c>
    </row>
    <row r="150" spans="1:9" ht="12.75">
      <c r="A150" s="22" t="s">
        <v>176</v>
      </c>
      <c r="B150" s="21" t="s">
        <v>12</v>
      </c>
      <c r="C150" s="21" t="s">
        <v>177</v>
      </c>
      <c r="D150" s="35"/>
      <c r="E150" s="21"/>
      <c r="F150" s="47"/>
      <c r="G150" s="48">
        <f>G153+G151</f>
        <v>5348580</v>
      </c>
      <c r="H150" s="48">
        <f>H153+H151</f>
        <v>181789.25</v>
      </c>
      <c r="I150" s="48">
        <f>I153+I151</f>
        <v>5530369.25</v>
      </c>
    </row>
    <row r="151" spans="1:9" ht="12.75">
      <c r="A151" s="22" t="s">
        <v>31</v>
      </c>
      <c r="B151" s="21" t="s">
        <v>12</v>
      </c>
      <c r="C151" s="21" t="s">
        <v>177</v>
      </c>
      <c r="D151" s="21" t="s">
        <v>32</v>
      </c>
      <c r="E151" s="21"/>
      <c r="F151" s="47"/>
      <c r="G151" s="48">
        <f>G152</f>
        <v>40000</v>
      </c>
      <c r="H151" s="48"/>
      <c r="I151" s="48">
        <f>I152</f>
        <v>40000</v>
      </c>
    </row>
    <row r="152" spans="1:9" ht="12.75">
      <c r="A152" s="22" t="s">
        <v>41</v>
      </c>
      <c r="B152" s="21" t="s">
        <v>12</v>
      </c>
      <c r="C152" s="21" t="s">
        <v>177</v>
      </c>
      <c r="D152" s="21" t="s">
        <v>32</v>
      </c>
      <c r="E152" s="21" t="s">
        <v>42</v>
      </c>
      <c r="F152" s="47"/>
      <c r="G152" s="48">
        <v>40000</v>
      </c>
      <c r="H152" s="48"/>
      <c r="I152" s="48">
        <f>G152+H152</f>
        <v>40000</v>
      </c>
    </row>
    <row r="153" spans="1:9" ht="12.75">
      <c r="A153" s="37" t="s">
        <v>75</v>
      </c>
      <c r="B153" s="21" t="s">
        <v>12</v>
      </c>
      <c r="C153" s="21" t="s">
        <v>177</v>
      </c>
      <c r="D153" s="44" t="s">
        <v>96</v>
      </c>
      <c r="E153" s="21"/>
      <c r="F153" s="47"/>
      <c r="G153" s="48">
        <f>G154+G158</f>
        <v>5308580</v>
      </c>
      <c r="H153" s="48">
        <f>H154+H158</f>
        <v>181789.25</v>
      </c>
      <c r="I153" s="48">
        <f>I154+I158</f>
        <v>5490369.25</v>
      </c>
    </row>
    <row r="154" spans="1:9" ht="38.25">
      <c r="A154" s="49" t="s">
        <v>178</v>
      </c>
      <c r="B154" s="21" t="s">
        <v>12</v>
      </c>
      <c r="C154" s="21" t="s">
        <v>177</v>
      </c>
      <c r="D154" s="21" t="s">
        <v>179</v>
      </c>
      <c r="E154" s="21"/>
      <c r="F154" s="50"/>
      <c r="G154" s="48">
        <f t="shared" si="20"/>
        <v>5308580</v>
      </c>
      <c r="H154" s="48">
        <f t="shared" si="20"/>
        <v>181789.25</v>
      </c>
      <c r="I154" s="48">
        <f t="shared" si="20"/>
        <v>5490369.25</v>
      </c>
    </row>
    <row r="155" spans="1:9" ht="25.5">
      <c r="A155" s="22" t="s">
        <v>83</v>
      </c>
      <c r="B155" s="21" t="s">
        <v>12</v>
      </c>
      <c r="C155" s="21" t="s">
        <v>177</v>
      </c>
      <c r="D155" s="21" t="s">
        <v>179</v>
      </c>
      <c r="E155" s="21" t="s">
        <v>84</v>
      </c>
      <c r="F155" s="50"/>
      <c r="G155" s="48">
        <f t="shared" si="20"/>
        <v>5308580</v>
      </c>
      <c r="H155" s="48">
        <f t="shared" si="20"/>
        <v>181789.25</v>
      </c>
      <c r="I155" s="48">
        <f t="shared" si="20"/>
        <v>5490369.25</v>
      </c>
    </row>
    <row r="156" spans="1:9" ht="12.75">
      <c r="A156" s="22" t="s">
        <v>180</v>
      </c>
      <c r="B156" s="21" t="s">
        <v>12</v>
      </c>
      <c r="C156" s="21" t="s">
        <v>177</v>
      </c>
      <c r="D156" s="21" t="s">
        <v>179</v>
      </c>
      <c r="E156" s="21" t="s">
        <v>181</v>
      </c>
      <c r="F156" s="50"/>
      <c r="G156" s="48">
        <f t="shared" si="20"/>
        <v>5308580</v>
      </c>
      <c r="H156" s="48">
        <f t="shared" si="20"/>
        <v>181789.25</v>
      </c>
      <c r="I156" s="48">
        <f t="shared" si="20"/>
        <v>5490369.25</v>
      </c>
    </row>
    <row r="157" spans="1:9" ht="38.25">
      <c r="A157" s="22" t="s">
        <v>182</v>
      </c>
      <c r="B157" s="21" t="s">
        <v>12</v>
      </c>
      <c r="C157" s="21" t="s">
        <v>177</v>
      </c>
      <c r="D157" s="21" t="s">
        <v>179</v>
      </c>
      <c r="E157" s="21" t="s">
        <v>183</v>
      </c>
      <c r="F157" s="50"/>
      <c r="G157" s="48">
        <v>5308580</v>
      </c>
      <c r="H157" s="48">
        <v>181789.25</v>
      </c>
      <c r="I157" s="48">
        <f>G157+H157</f>
        <v>5490369.25</v>
      </c>
    </row>
    <row r="158" spans="1:9" ht="38.25" hidden="1">
      <c r="A158" s="22" t="s">
        <v>118</v>
      </c>
      <c r="B158" s="21" t="s">
        <v>12</v>
      </c>
      <c r="C158" s="21" t="s">
        <v>177</v>
      </c>
      <c r="D158" s="21" t="s">
        <v>119</v>
      </c>
      <c r="E158" s="21"/>
      <c r="F158" s="26"/>
      <c r="G158" s="27">
        <f aca="true" t="shared" si="21" ref="G158:I159">G159</f>
        <v>0</v>
      </c>
      <c r="H158" s="27">
        <f t="shared" si="21"/>
        <v>0</v>
      </c>
      <c r="I158" s="27">
        <f t="shared" si="21"/>
        <v>0</v>
      </c>
    </row>
    <row r="159" spans="1:9" ht="25.5" hidden="1">
      <c r="A159" s="22" t="s">
        <v>83</v>
      </c>
      <c r="B159" s="21" t="s">
        <v>12</v>
      </c>
      <c r="C159" s="21" t="s">
        <v>177</v>
      </c>
      <c r="D159" s="21" t="s">
        <v>119</v>
      </c>
      <c r="E159" s="21" t="s">
        <v>84</v>
      </c>
      <c r="F159" s="26"/>
      <c r="G159" s="27">
        <f t="shared" si="21"/>
        <v>0</v>
      </c>
      <c r="H159" s="27">
        <f t="shared" si="21"/>
        <v>0</v>
      </c>
      <c r="I159" s="27">
        <f t="shared" si="21"/>
        <v>0</v>
      </c>
    </row>
    <row r="160" spans="1:9" ht="25.5" hidden="1">
      <c r="A160" s="22" t="s">
        <v>85</v>
      </c>
      <c r="B160" s="21" t="s">
        <v>12</v>
      </c>
      <c r="C160" s="21" t="s">
        <v>177</v>
      </c>
      <c r="D160" s="21" t="s">
        <v>119</v>
      </c>
      <c r="E160" s="21" t="s">
        <v>86</v>
      </c>
      <c r="F160" s="26"/>
      <c r="G160" s="27">
        <v>0</v>
      </c>
      <c r="H160" s="27"/>
      <c r="I160" s="27">
        <f>G160+H160</f>
        <v>0</v>
      </c>
    </row>
    <row r="161" spans="1:9" ht="12.75">
      <c r="A161" s="22" t="s">
        <v>184</v>
      </c>
      <c r="B161" s="21" t="s">
        <v>12</v>
      </c>
      <c r="C161" s="21" t="s">
        <v>185</v>
      </c>
      <c r="D161" s="21"/>
      <c r="E161" s="21"/>
      <c r="F161" s="45"/>
      <c r="G161" s="46">
        <f>G166+G162</f>
        <v>1073721</v>
      </c>
      <c r="H161" s="46">
        <f>H166+H162</f>
        <v>0</v>
      </c>
      <c r="I161" s="46">
        <f>I166+I162</f>
        <v>1073721</v>
      </c>
    </row>
    <row r="162" spans="1:9" ht="12.75">
      <c r="A162" s="22" t="s">
        <v>225</v>
      </c>
      <c r="B162" s="21" t="s">
        <v>12</v>
      </c>
      <c r="C162" s="21" t="s">
        <v>223</v>
      </c>
      <c r="D162" s="21"/>
      <c r="E162" s="21"/>
      <c r="F162" s="45"/>
      <c r="G162" s="48">
        <f>G163</f>
        <v>99400</v>
      </c>
      <c r="H162" s="48">
        <f aca="true" t="shared" si="22" ref="H162:I164">H163</f>
        <v>0</v>
      </c>
      <c r="I162" s="48">
        <f t="shared" si="22"/>
        <v>99400</v>
      </c>
    </row>
    <row r="163" spans="1:9" ht="38.25">
      <c r="A163" s="38" t="s">
        <v>226</v>
      </c>
      <c r="B163" s="21" t="s">
        <v>12</v>
      </c>
      <c r="C163" s="21" t="s">
        <v>223</v>
      </c>
      <c r="D163" s="21" t="s">
        <v>224</v>
      </c>
      <c r="E163" s="21"/>
      <c r="F163" s="45"/>
      <c r="G163" s="48">
        <f>G164</f>
        <v>99400</v>
      </c>
      <c r="H163" s="48">
        <f t="shared" si="22"/>
        <v>0</v>
      </c>
      <c r="I163" s="48">
        <f t="shared" si="22"/>
        <v>99400</v>
      </c>
    </row>
    <row r="164" spans="1:9" ht="12.75">
      <c r="A164" s="22" t="s">
        <v>160</v>
      </c>
      <c r="B164" s="21" t="s">
        <v>12</v>
      </c>
      <c r="C164" s="21" t="s">
        <v>223</v>
      </c>
      <c r="D164" s="21" t="s">
        <v>224</v>
      </c>
      <c r="E164" s="21" t="s">
        <v>161</v>
      </c>
      <c r="F164" s="45"/>
      <c r="G164" s="48">
        <f>G165</f>
        <v>99400</v>
      </c>
      <c r="H164" s="48">
        <f t="shared" si="22"/>
        <v>0</v>
      </c>
      <c r="I164" s="48">
        <f t="shared" si="22"/>
        <v>99400</v>
      </c>
    </row>
    <row r="165" spans="1:9" ht="12.75">
      <c r="A165" s="22" t="s">
        <v>162</v>
      </c>
      <c r="B165" s="21" t="s">
        <v>12</v>
      </c>
      <c r="C165" s="21" t="s">
        <v>223</v>
      </c>
      <c r="D165" s="21" t="s">
        <v>224</v>
      </c>
      <c r="E165" s="21" t="s">
        <v>163</v>
      </c>
      <c r="F165" s="45"/>
      <c r="G165" s="48">
        <v>99400</v>
      </c>
      <c r="H165" s="48">
        <v>0</v>
      </c>
      <c r="I165" s="48">
        <f>G165+H165</f>
        <v>99400</v>
      </c>
    </row>
    <row r="166" spans="1:9" ht="12.75">
      <c r="A166" s="22" t="s">
        <v>186</v>
      </c>
      <c r="B166" s="21" t="s">
        <v>12</v>
      </c>
      <c r="C166" s="21" t="s">
        <v>187</v>
      </c>
      <c r="D166" s="21" t="s">
        <v>224</v>
      </c>
      <c r="E166" s="21"/>
      <c r="F166" s="47"/>
      <c r="G166" s="48">
        <f aca="true" t="shared" si="23" ref="G166:I170">G167</f>
        <v>974321</v>
      </c>
      <c r="H166" s="48">
        <f t="shared" si="23"/>
        <v>0</v>
      </c>
      <c r="I166" s="48">
        <f t="shared" si="23"/>
        <v>974321</v>
      </c>
    </row>
    <row r="167" spans="1:9" ht="12.75">
      <c r="A167" s="37" t="s">
        <v>75</v>
      </c>
      <c r="B167" s="21" t="s">
        <v>12</v>
      </c>
      <c r="C167" s="21" t="s">
        <v>187</v>
      </c>
      <c r="D167" s="21" t="s">
        <v>76</v>
      </c>
      <c r="E167" s="21"/>
      <c r="F167" s="47"/>
      <c r="G167" s="48">
        <f>G168</f>
        <v>974321</v>
      </c>
      <c r="H167" s="48">
        <f t="shared" si="23"/>
        <v>0</v>
      </c>
      <c r="I167" s="48">
        <f t="shared" si="23"/>
        <v>974321</v>
      </c>
    </row>
    <row r="168" spans="1:9" ht="38.25">
      <c r="A168" s="37" t="s">
        <v>188</v>
      </c>
      <c r="B168" s="21" t="s">
        <v>12</v>
      </c>
      <c r="C168" s="21" t="s">
        <v>187</v>
      </c>
      <c r="D168" s="21" t="s">
        <v>189</v>
      </c>
      <c r="E168" s="21"/>
      <c r="F168" s="47"/>
      <c r="G168" s="48">
        <f>G169</f>
        <v>974321</v>
      </c>
      <c r="H168" s="48">
        <f t="shared" si="23"/>
        <v>0</v>
      </c>
      <c r="I168" s="48">
        <f t="shared" si="23"/>
        <v>974321</v>
      </c>
    </row>
    <row r="169" spans="1:9" ht="25.5">
      <c r="A169" s="22" t="s">
        <v>83</v>
      </c>
      <c r="B169" s="21" t="s">
        <v>12</v>
      </c>
      <c r="C169" s="21" t="s">
        <v>187</v>
      </c>
      <c r="D169" s="21" t="s">
        <v>189</v>
      </c>
      <c r="E169" s="21" t="s">
        <v>84</v>
      </c>
      <c r="F169" s="47"/>
      <c r="G169" s="48">
        <f t="shared" si="23"/>
        <v>974321</v>
      </c>
      <c r="H169" s="48">
        <f t="shared" si="23"/>
        <v>0</v>
      </c>
      <c r="I169" s="48">
        <f t="shared" si="23"/>
        <v>974321</v>
      </c>
    </row>
    <row r="170" spans="1:9" ht="12.75">
      <c r="A170" s="22" t="s">
        <v>180</v>
      </c>
      <c r="B170" s="21" t="s">
        <v>12</v>
      </c>
      <c r="C170" s="21" t="s">
        <v>187</v>
      </c>
      <c r="D170" s="21" t="s">
        <v>189</v>
      </c>
      <c r="E170" s="21" t="s">
        <v>181</v>
      </c>
      <c r="F170" s="47"/>
      <c r="G170" s="48">
        <f t="shared" si="23"/>
        <v>974321</v>
      </c>
      <c r="H170" s="48">
        <f t="shared" si="23"/>
        <v>0</v>
      </c>
      <c r="I170" s="48">
        <f t="shared" si="23"/>
        <v>974321</v>
      </c>
    </row>
    <row r="171" spans="1:9" ht="38.25">
      <c r="A171" s="22" t="s">
        <v>182</v>
      </c>
      <c r="B171" s="21" t="s">
        <v>12</v>
      </c>
      <c r="C171" s="21" t="s">
        <v>187</v>
      </c>
      <c r="D171" s="21" t="s">
        <v>189</v>
      </c>
      <c r="E171" s="21" t="s">
        <v>183</v>
      </c>
      <c r="F171" s="47"/>
      <c r="G171" s="48">
        <v>974321</v>
      </c>
      <c r="H171" s="48"/>
      <c r="I171" s="48">
        <f>G171+H171</f>
        <v>974321</v>
      </c>
    </row>
    <row r="172" spans="1:9" ht="12.75" hidden="1">
      <c r="A172" s="37" t="s">
        <v>190</v>
      </c>
      <c r="B172" s="21" t="s">
        <v>12</v>
      </c>
      <c r="C172" s="51" t="s">
        <v>191</v>
      </c>
      <c r="D172" s="51"/>
      <c r="E172" s="51"/>
      <c r="F172" s="52"/>
      <c r="G172" s="24">
        <f aca="true" t="shared" si="24" ref="G172:I176">G173</f>
        <v>0</v>
      </c>
      <c r="H172" s="24">
        <f t="shared" si="24"/>
        <v>0</v>
      </c>
      <c r="I172" s="24">
        <f t="shared" si="24"/>
        <v>0</v>
      </c>
    </row>
    <row r="173" spans="1:9" ht="25.5" hidden="1">
      <c r="A173" s="37" t="s">
        <v>192</v>
      </c>
      <c r="B173" s="21" t="s">
        <v>12</v>
      </c>
      <c r="C173" s="51" t="s">
        <v>193</v>
      </c>
      <c r="D173" s="51"/>
      <c r="E173" s="51"/>
      <c r="F173" s="52"/>
      <c r="G173" s="27">
        <f t="shared" si="24"/>
        <v>0</v>
      </c>
      <c r="H173" s="27">
        <f t="shared" si="24"/>
        <v>0</v>
      </c>
      <c r="I173" s="27">
        <f t="shared" si="24"/>
        <v>0</v>
      </c>
    </row>
    <row r="174" spans="1:9" ht="12.75" hidden="1">
      <c r="A174" s="37" t="s">
        <v>194</v>
      </c>
      <c r="B174" s="21" t="s">
        <v>12</v>
      </c>
      <c r="C174" s="51" t="s">
        <v>193</v>
      </c>
      <c r="D174" s="51" t="s">
        <v>195</v>
      </c>
      <c r="E174" s="51"/>
      <c r="F174" s="52"/>
      <c r="G174" s="27">
        <f t="shared" si="24"/>
        <v>0</v>
      </c>
      <c r="H174" s="27">
        <f t="shared" si="24"/>
        <v>0</v>
      </c>
      <c r="I174" s="27">
        <f t="shared" si="24"/>
        <v>0</v>
      </c>
    </row>
    <row r="175" spans="1:9" ht="12.75" hidden="1">
      <c r="A175" s="37" t="s">
        <v>196</v>
      </c>
      <c r="B175" s="21" t="s">
        <v>12</v>
      </c>
      <c r="C175" s="51" t="s">
        <v>193</v>
      </c>
      <c r="D175" s="51" t="s">
        <v>197</v>
      </c>
      <c r="E175" s="51"/>
      <c r="F175" s="52"/>
      <c r="G175" s="27">
        <f t="shared" si="24"/>
        <v>0</v>
      </c>
      <c r="H175" s="27">
        <f t="shared" si="24"/>
        <v>0</v>
      </c>
      <c r="I175" s="27">
        <f t="shared" si="24"/>
        <v>0</v>
      </c>
    </row>
    <row r="176" spans="1:9" ht="12.75" hidden="1">
      <c r="A176" s="37" t="s">
        <v>198</v>
      </c>
      <c r="B176" s="21" t="s">
        <v>12</v>
      </c>
      <c r="C176" s="51" t="s">
        <v>193</v>
      </c>
      <c r="D176" s="51" t="s">
        <v>197</v>
      </c>
      <c r="E176" s="51" t="s">
        <v>199</v>
      </c>
      <c r="F176" s="52"/>
      <c r="G176" s="27">
        <f t="shared" si="24"/>
        <v>0</v>
      </c>
      <c r="H176" s="27">
        <f t="shared" si="24"/>
        <v>0</v>
      </c>
      <c r="I176" s="27">
        <f t="shared" si="24"/>
        <v>0</v>
      </c>
    </row>
    <row r="177" spans="1:9" ht="12.75" hidden="1">
      <c r="A177" s="37" t="s">
        <v>200</v>
      </c>
      <c r="B177" s="21" t="s">
        <v>12</v>
      </c>
      <c r="C177" s="51" t="s">
        <v>193</v>
      </c>
      <c r="D177" s="51" t="s">
        <v>197</v>
      </c>
      <c r="E177" s="51" t="s">
        <v>201</v>
      </c>
      <c r="F177" s="52"/>
      <c r="G177" s="27">
        <v>0</v>
      </c>
      <c r="H177" s="27"/>
      <c r="I177" s="27">
        <f>G177+H177</f>
        <v>0</v>
      </c>
    </row>
    <row r="178" spans="1:9" ht="25.5">
      <c r="A178" s="53" t="s">
        <v>202</v>
      </c>
      <c r="B178" s="33" t="s">
        <v>46</v>
      </c>
      <c r="C178" s="54" t="s">
        <v>203</v>
      </c>
      <c r="D178" s="54" t="s">
        <v>204</v>
      </c>
      <c r="E178" s="54" t="s">
        <v>46</v>
      </c>
      <c r="F178" s="55"/>
      <c r="G178" s="24">
        <f>G179+G183</f>
        <v>2664634</v>
      </c>
      <c r="H178" s="24">
        <f>H179+H183</f>
        <v>118539.23</v>
      </c>
      <c r="I178" s="24">
        <f>I179+I183</f>
        <v>2783173.23</v>
      </c>
    </row>
    <row r="179" spans="1:9" ht="12.75">
      <c r="A179" s="22" t="s">
        <v>205</v>
      </c>
      <c r="B179" s="30" t="s">
        <v>12</v>
      </c>
      <c r="C179" s="30" t="s">
        <v>206</v>
      </c>
      <c r="D179" s="30" t="s">
        <v>207</v>
      </c>
      <c r="E179" s="30" t="s">
        <v>46</v>
      </c>
      <c r="F179" s="30"/>
      <c r="G179" s="27">
        <f>G180</f>
        <v>2661634</v>
      </c>
      <c r="H179" s="27">
        <f aca="true" t="shared" si="25" ref="H179:I181">H180</f>
        <v>118539.23</v>
      </c>
      <c r="I179" s="27">
        <f t="shared" si="25"/>
        <v>2780173.23</v>
      </c>
    </row>
    <row r="180" spans="1:9" ht="12.75">
      <c r="A180" s="22" t="s">
        <v>208</v>
      </c>
      <c r="B180" s="30" t="s">
        <v>12</v>
      </c>
      <c r="C180" s="30" t="s">
        <v>209</v>
      </c>
      <c r="D180" s="30" t="s">
        <v>207</v>
      </c>
      <c r="E180" s="30" t="s">
        <v>46</v>
      </c>
      <c r="F180" s="30"/>
      <c r="G180" s="27">
        <f>G181</f>
        <v>2661634</v>
      </c>
      <c r="H180" s="27">
        <f t="shared" si="25"/>
        <v>118539.23</v>
      </c>
      <c r="I180" s="27">
        <f t="shared" si="25"/>
        <v>2780173.23</v>
      </c>
    </row>
    <row r="181" spans="1:9" ht="12.75">
      <c r="A181" s="22" t="s">
        <v>210</v>
      </c>
      <c r="B181" s="30" t="s">
        <v>12</v>
      </c>
      <c r="C181" s="30" t="s">
        <v>209</v>
      </c>
      <c r="D181" s="30" t="s">
        <v>211</v>
      </c>
      <c r="E181" s="30" t="s">
        <v>46</v>
      </c>
      <c r="F181" s="30"/>
      <c r="G181" s="27">
        <f>G182</f>
        <v>2661634</v>
      </c>
      <c r="H181" s="27">
        <f t="shared" si="25"/>
        <v>118539.23</v>
      </c>
      <c r="I181" s="27">
        <f t="shared" si="25"/>
        <v>2780173.23</v>
      </c>
    </row>
    <row r="182" spans="1:9" ht="12.75">
      <c r="A182" s="22" t="s">
        <v>212</v>
      </c>
      <c r="B182" s="30" t="s">
        <v>12</v>
      </c>
      <c r="C182" s="30" t="s">
        <v>209</v>
      </c>
      <c r="D182" s="30" t="s">
        <v>211</v>
      </c>
      <c r="E182" s="30" t="s">
        <v>213</v>
      </c>
      <c r="F182" s="30"/>
      <c r="G182" s="27">
        <v>2661634</v>
      </c>
      <c r="H182" s="27">
        <v>118539.23</v>
      </c>
      <c r="I182" s="27">
        <f>G182+H182</f>
        <v>2780173.23</v>
      </c>
    </row>
    <row r="183" spans="1:9" ht="12.75">
      <c r="A183" s="37" t="s">
        <v>151</v>
      </c>
      <c r="B183" s="30" t="s">
        <v>12</v>
      </c>
      <c r="C183" s="30" t="s">
        <v>214</v>
      </c>
      <c r="D183" s="30" t="s">
        <v>207</v>
      </c>
      <c r="E183" s="30" t="s">
        <v>46</v>
      </c>
      <c r="F183" s="30"/>
      <c r="G183" s="27">
        <f>G184</f>
        <v>3000</v>
      </c>
      <c r="H183" s="27">
        <f aca="true" t="shared" si="26" ref="H183:I185">H184</f>
        <v>0</v>
      </c>
      <c r="I183" s="27">
        <f t="shared" si="26"/>
        <v>3000</v>
      </c>
    </row>
    <row r="184" spans="1:9" ht="12.75">
      <c r="A184" s="37" t="s">
        <v>164</v>
      </c>
      <c r="B184" s="30" t="s">
        <v>12</v>
      </c>
      <c r="C184" s="30" t="s">
        <v>215</v>
      </c>
      <c r="D184" s="30" t="s">
        <v>207</v>
      </c>
      <c r="E184" s="30" t="s">
        <v>46</v>
      </c>
      <c r="F184" s="30"/>
      <c r="G184" s="27">
        <f>G185</f>
        <v>3000</v>
      </c>
      <c r="H184" s="27">
        <f t="shared" si="26"/>
        <v>0</v>
      </c>
      <c r="I184" s="27">
        <f t="shared" si="26"/>
        <v>3000</v>
      </c>
    </row>
    <row r="185" spans="1:9" ht="38.25">
      <c r="A185" s="37" t="s">
        <v>172</v>
      </c>
      <c r="B185" s="30" t="s">
        <v>12</v>
      </c>
      <c r="C185" s="30" t="s">
        <v>215</v>
      </c>
      <c r="D185" s="30" t="s">
        <v>216</v>
      </c>
      <c r="E185" s="30" t="s">
        <v>46</v>
      </c>
      <c r="F185" s="30"/>
      <c r="G185" s="27">
        <f>G186</f>
        <v>3000</v>
      </c>
      <c r="H185" s="27">
        <f t="shared" si="26"/>
        <v>0</v>
      </c>
      <c r="I185" s="27">
        <f t="shared" si="26"/>
        <v>3000</v>
      </c>
    </row>
    <row r="186" spans="1:9" ht="12.75">
      <c r="A186" s="56" t="s">
        <v>217</v>
      </c>
      <c r="B186" s="57" t="s">
        <v>12</v>
      </c>
      <c r="C186" s="57" t="s">
        <v>215</v>
      </c>
      <c r="D186" s="57" t="s">
        <v>216</v>
      </c>
      <c r="E186" s="57" t="s">
        <v>218</v>
      </c>
      <c r="F186" s="57"/>
      <c r="G186" s="58">
        <v>3000</v>
      </c>
      <c r="H186" s="27"/>
      <c r="I186" s="27">
        <f>G186+H186</f>
        <v>3000</v>
      </c>
    </row>
    <row r="187" spans="1:10" ht="25.5">
      <c r="A187" s="53" t="s">
        <v>219</v>
      </c>
      <c r="B187" s="33" t="s">
        <v>46</v>
      </c>
      <c r="C187" s="54" t="s">
        <v>203</v>
      </c>
      <c r="D187" s="54" t="s">
        <v>204</v>
      </c>
      <c r="E187" s="54" t="s">
        <v>46</v>
      </c>
      <c r="F187" s="2"/>
      <c r="G187" s="24">
        <f>G188+G192</f>
        <v>5958883.2</v>
      </c>
      <c r="H187" s="24">
        <f>H188+H192</f>
        <v>187761.21</v>
      </c>
      <c r="I187" s="24">
        <f>I188+I192</f>
        <v>6146644.41</v>
      </c>
      <c r="J187" s="62"/>
    </row>
    <row r="188" spans="1:9" ht="12.75">
      <c r="A188" s="22" t="s">
        <v>205</v>
      </c>
      <c r="B188" s="30" t="s">
        <v>12</v>
      </c>
      <c r="C188" s="30" t="s">
        <v>206</v>
      </c>
      <c r="D188" s="30" t="s">
        <v>207</v>
      </c>
      <c r="E188" s="30" t="s">
        <v>46</v>
      </c>
      <c r="F188" s="1"/>
      <c r="G188" s="27">
        <f>G189</f>
        <v>5758883.2</v>
      </c>
      <c r="H188" s="27">
        <f aca="true" t="shared" si="27" ref="H188:I190">H189</f>
        <v>187761.21</v>
      </c>
      <c r="I188" s="27">
        <f t="shared" si="27"/>
        <v>5946644.41</v>
      </c>
    </row>
    <row r="189" spans="1:9" ht="12.75">
      <c r="A189" s="22" t="s">
        <v>208</v>
      </c>
      <c r="B189" s="30" t="s">
        <v>12</v>
      </c>
      <c r="C189" s="30" t="s">
        <v>209</v>
      </c>
      <c r="D189" s="30" t="s">
        <v>207</v>
      </c>
      <c r="E189" s="30" t="s">
        <v>46</v>
      </c>
      <c r="F189" s="1"/>
      <c r="G189" s="27">
        <f>G190</f>
        <v>5758883.2</v>
      </c>
      <c r="H189" s="27">
        <f t="shared" si="27"/>
        <v>187761.21</v>
      </c>
      <c r="I189" s="27">
        <f t="shared" si="27"/>
        <v>5946644.41</v>
      </c>
    </row>
    <row r="190" spans="1:9" ht="12.75">
      <c r="A190" s="22" t="s">
        <v>220</v>
      </c>
      <c r="B190" s="30" t="s">
        <v>12</v>
      </c>
      <c r="C190" s="30" t="s">
        <v>209</v>
      </c>
      <c r="D190" s="30" t="s">
        <v>221</v>
      </c>
      <c r="E190" s="30" t="s">
        <v>46</v>
      </c>
      <c r="F190" s="1"/>
      <c r="G190" s="27">
        <f>G191</f>
        <v>5758883.2</v>
      </c>
      <c r="H190" s="27">
        <f t="shared" si="27"/>
        <v>187761.21</v>
      </c>
      <c r="I190" s="27">
        <f t="shared" si="27"/>
        <v>5946644.41</v>
      </c>
    </row>
    <row r="191" spans="1:9" ht="12.75">
      <c r="A191" s="22" t="s">
        <v>212</v>
      </c>
      <c r="B191" s="30" t="s">
        <v>12</v>
      </c>
      <c r="C191" s="30" t="s">
        <v>209</v>
      </c>
      <c r="D191" s="30" t="s">
        <v>221</v>
      </c>
      <c r="E191" s="30" t="s">
        <v>213</v>
      </c>
      <c r="F191" s="1"/>
      <c r="G191" s="27">
        <v>5758883.2</v>
      </c>
      <c r="H191" s="27">
        <v>187761.21</v>
      </c>
      <c r="I191" s="27">
        <f>G191+H191</f>
        <v>5946644.41</v>
      </c>
    </row>
    <row r="192" spans="1:9" ht="12.75">
      <c r="A192" s="37" t="s">
        <v>151</v>
      </c>
      <c r="B192" s="30" t="s">
        <v>12</v>
      </c>
      <c r="C192" s="30" t="s">
        <v>214</v>
      </c>
      <c r="D192" s="30" t="s">
        <v>207</v>
      </c>
      <c r="E192" s="30" t="s">
        <v>46</v>
      </c>
      <c r="F192" s="1"/>
      <c r="G192" s="27">
        <f>G193</f>
        <v>200000</v>
      </c>
      <c r="H192" s="27">
        <f aca="true" t="shared" si="28" ref="H192:I194">H193</f>
        <v>0</v>
      </c>
      <c r="I192" s="27">
        <f t="shared" si="28"/>
        <v>200000</v>
      </c>
    </row>
    <row r="193" spans="1:9" ht="12.75">
      <c r="A193" s="37" t="s">
        <v>164</v>
      </c>
      <c r="B193" s="30" t="s">
        <v>12</v>
      </c>
      <c r="C193" s="30" t="s">
        <v>215</v>
      </c>
      <c r="D193" s="30" t="s">
        <v>207</v>
      </c>
      <c r="E193" s="30" t="s">
        <v>46</v>
      </c>
      <c r="F193" s="1"/>
      <c r="G193" s="27">
        <f>G194</f>
        <v>200000</v>
      </c>
      <c r="H193" s="27">
        <f t="shared" si="28"/>
        <v>0</v>
      </c>
      <c r="I193" s="27">
        <f t="shared" si="28"/>
        <v>200000</v>
      </c>
    </row>
    <row r="194" spans="1:9" ht="38.25">
      <c r="A194" s="56" t="s">
        <v>172</v>
      </c>
      <c r="B194" s="57" t="s">
        <v>12</v>
      </c>
      <c r="C194" s="57" t="s">
        <v>215</v>
      </c>
      <c r="D194" s="57" t="s">
        <v>216</v>
      </c>
      <c r="E194" s="57" t="s">
        <v>46</v>
      </c>
      <c r="F194" s="59"/>
      <c r="G194" s="58">
        <f>G195</f>
        <v>200000</v>
      </c>
      <c r="H194" s="58">
        <f t="shared" si="28"/>
        <v>0</v>
      </c>
      <c r="I194" s="58">
        <f t="shared" si="28"/>
        <v>200000</v>
      </c>
    </row>
    <row r="195" spans="1:9" ht="12.75">
      <c r="A195" s="37" t="s">
        <v>217</v>
      </c>
      <c r="B195" s="1" t="s">
        <v>12</v>
      </c>
      <c r="C195" s="1" t="s">
        <v>215</v>
      </c>
      <c r="D195" s="1" t="s">
        <v>216</v>
      </c>
      <c r="E195" s="1" t="s">
        <v>218</v>
      </c>
      <c r="F195" s="1"/>
      <c r="G195" s="27">
        <v>200000</v>
      </c>
      <c r="H195" s="27"/>
      <c r="I195" s="27">
        <f>G195+H195</f>
        <v>200000</v>
      </c>
    </row>
  </sheetData>
  <sheetProtection/>
  <mergeCells count="2">
    <mergeCell ref="G1:I1"/>
    <mergeCell ref="A2:F2"/>
  </mergeCells>
  <printOptions/>
  <pageMargins left="0.4724409448818898" right="0.15748031496062992" top="0.3937007874015748" bottom="0.1968503937007874" header="0" footer="0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Годунова</cp:lastModifiedBy>
  <cp:lastPrinted>2013-12-12T05:14:18Z</cp:lastPrinted>
  <dcterms:created xsi:type="dcterms:W3CDTF">2013-06-13T07:02:14Z</dcterms:created>
  <dcterms:modified xsi:type="dcterms:W3CDTF">2014-01-03T12:02:02Z</dcterms:modified>
  <cp:category/>
  <cp:version/>
  <cp:contentType/>
  <cp:contentStatus/>
</cp:coreProperties>
</file>