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2"/>
  </bookViews>
  <sheets>
    <sheet name="доходы" sheetId="1" r:id="rId1"/>
    <sheet name="расходы" sheetId="2" r:id="rId2"/>
    <sheet name="источник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<sst xmlns="http://schemas.openxmlformats.org/spreadsheetml/2006/main" count="1168" uniqueCount="471">
  <si>
    <t>Наименование</t>
  </si>
  <si>
    <t>изменения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</si>
  <si>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</si>
  <si>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</si>
  <si>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</si>
  <si>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</si>
  <si>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</si>
  <si>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</si>
  <si>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</si>
  <si>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</si>
  <si>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</si>
  <si>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</si>
  <si>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</si>
  <si>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</si>
  <si>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</si>
  <si>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</si>
  <si>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</si>
  <si>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</si>
  <si>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</si>
  <si>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</si>
  <si>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</si>
  <si>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</si>
  <si>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</si>
  <si>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</si>
  <si>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</si>
  <si>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</si>
  <si>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</si>
  <si>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</si>
  <si>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</si>
  <si>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</si>
  <si>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</si>
  <si>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</si>
  <si>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</si>
  <si>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</si>
  <si>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</si>
  <si>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</si>
  <si>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</si>
  <si>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</si>
  <si>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</si>
  <si>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</si>
  <si>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</si>
  <si>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</si>
  <si>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</si>
  <si>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</si>
  <si>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</si>
  <si>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</si>
  <si>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</si>
  <si>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</si>
  <si>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</si>
  <si>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</si>
  <si>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</si>
  <si>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</si>
  <si>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</si>
  <si>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</si>
  <si>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</si>
  <si>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</si>
  <si>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</si>
  <si>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</si>
  <si>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</si>
  <si>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</si>
  <si>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</si>
  <si>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</si>
  <si>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</si>
  <si>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</si>
  <si>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</si>
  <si>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</si>
  <si>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</si>
  <si>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</si>
  <si>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</si>
  <si>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</si>
  <si>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</si>
  <si>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</si>
  <si>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</si>
  <si>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</si>
  <si>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</si>
  <si>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</si>
  <si>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</si>
  <si>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</si>
  <si>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</si>
  <si>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</si>
  <si>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</si>
  <si>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</si>
  <si>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</si>
  <si>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</si>
  <si>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</si>
  <si>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</si>
  <si>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</si>
  <si>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</si>
  <si>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</si>
  <si>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</si>
  <si>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</si>
  <si>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</si>
  <si>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</si>
  <si>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</si>
  <si>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</si>
  <si>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</si>
  <si>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</si>
  <si>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</si>
  <si>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</si>
  <si>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</si>
  <si>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</si>
  <si>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</si>
  <si>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</si>
  <si>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</si>
  <si>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</si>
  <si>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</si>
  <si>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</si>
  <si>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</si>
  <si>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</si>
  <si>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</si>
  <si>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</si>
  <si>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</si>
  <si>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</si>
  <si>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</si>
  <si>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</si>
  <si>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</si>
  <si>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</si>
  <si>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</si>
  <si>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</si>
  <si>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</si>
  <si>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</si>
  <si>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</si>
  <si>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</si>
  <si>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</si>
  <si>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</si>
  <si>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</si>
  <si>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</si>
  <si>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</si>
  <si>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</si>
  <si>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</si>
  <si>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</si>
  <si>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</si>
  <si>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</si>
  <si>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</si>
  <si>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</si>
  <si>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</si>
  <si>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</si>
  <si>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</si>
  <si>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</si>
  <si>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</si>
  <si>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</si>
  <si>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</si>
  <si>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</si>
  <si>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</si>
  <si>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</si>
  <si>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</si>
  <si>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</si>
  <si>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</si>
  <si>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</si>
  <si>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</si>
  <si>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</si>
  <si>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</si>
  <si>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</si>
  <si>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</si>
  <si>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</si>
  <si>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</si>
  <si>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</si>
  <si>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</si>
  <si>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</si>
  <si>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</si>
  <si>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</si>
  <si>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</si>
  <si>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</si>
  <si>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</si>
  <si>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</si>
  <si>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</si>
  <si>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"Содердание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</si>
  <si>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</si>
  <si>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</si>
  <si>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</si>
  <si>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</si>
  <si>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</si>
  <si>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</si>
  <si>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</si>
  <si>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</si>
  <si>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</si>
  <si>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</si>
  <si>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</si>
  <si>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</si>
  <si>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</si>
  <si>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</si>
  <si>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</si>
  <si>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</si>
  <si>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</si>
  <si>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</si>
  <si>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</si>
  <si>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</si>
  <si>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</si>
  <si>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</si>
  <si>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</si>
  <si>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</si>
  <si>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</si>
  <si>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</si>
  <si>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</si>
  <si>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</si>
  <si>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</si>
  <si>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</si>
  <si>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</si>
  <si>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</si>
  <si>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</si>
  <si>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</si>
  <si>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</si>
  <si>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</si>
  <si>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</si>
  <si>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</si>
  <si>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</si>
  <si>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</si>
  <si>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</si>
  <si>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</si>
  <si>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</si>
  <si>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</si>
  <si>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</si>
  <si>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</si>
  <si>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</si>
  <si>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</si>
  <si>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</si>
  <si>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</si>
  <si>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</si>
  <si>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</si>
  <si>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</si>
  <si>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</si>
  <si>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</si>
  <si>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</si>
  <si>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</si>
  <si>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</si>
  <si>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</si>
  <si>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</si>
  <si>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</si>
  <si>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</si>
  <si>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</si>
  <si>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</si>
  <si>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</si>
  <si>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</si>
  <si>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</si>
  <si>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</si>
  <si>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</si>
  <si>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</si>
  <si>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</si>
  <si>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74 0 00 00650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</si>
  <si>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</si>
  <si>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</si>
  <si>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</si>
  <si>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</si>
  <si>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</si>
  <si>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</si>
  <si>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</si>
  <si>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</si>
  <si>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</si>
  <si>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</si>
  <si>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</si>
  <si>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</si>
  <si>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</si>
  <si>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</si>
  <si>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</si>
  <si>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</si>
  <si>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</si>
  <si>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</si>
  <si>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</si>
  <si>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</si>
  <si>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</si>
  <si>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</si>
  <si>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</si>
  <si>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</si>
  <si>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</si>
  <si>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</si>
  <si>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</si>
  <si>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</si>
  <si>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</si>
  <si>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МП "Формирование современной городской среды"</t>
  </si>
  <si>
    <t>Приложение № 1 к решению Городской Думы Городского поселения "Город Кременки" "О внесении изменения в бюджет МО ГП "Город Кременки" на 2019 год и плановый период 2020 и 2021 годов"</t>
  </si>
  <si>
    <t>Ведомственная структура расходов бюджета МО "Город Кременки" на 2019 год</t>
  </si>
  <si>
    <t xml:space="preserve"> на 2019 год</t>
  </si>
  <si>
    <t>Измененные бюджетные ассигнования на 2019 год</t>
  </si>
  <si>
    <t xml:space="preserve">Реализация мероприятий по внесению в сведения ЕГРН границ  муниципальных образований и территориальных зон </t>
  </si>
  <si>
    <t>38 1 02 S6230</t>
  </si>
  <si>
    <t>31 0 01 L5550</t>
  </si>
  <si>
    <t>Изменения февраль 2018г.</t>
  </si>
  <si>
    <t>№ п/п</t>
  </si>
  <si>
    <t>Виды работ</t>
  </si>
  <si>
    <t>КБК</t>
  </si>
  <si>
    <t>Сумма</t>
  </si>
  <si>
    <t>Администрация ГП "Город Кременки"</t>
  </si>
  <si>
    <t>01 13 74 0 00 00920 244 226</t>
  </si>
  <si>
    <t>Всего</t>
  </si>
  <si>
    <t>Регистрация подвалов</t>
  </si>
  <si>
    <t>Ремонт дорог за счет средств дорожного фонда</t>
  </si>
  <si>
    <t>04 09 24 2 01 07500 244 225</t>
  </si>
  <si>
    <t>Проверка смет по городской среде</t>
  </si>
  <si>
    <t>05 03 80 0 01 00660 244 226</t>
  </si>
  <si>
    <t>Отлов животных</t>
  </si>
  <si>
    <t>Городская среда  3,1% по программе</t>
  </si>
  <si>
    <t>05 03 31 0 01 L5550 244 225</t>
  </si>
  <si>
    <t>Льготы по культуре из. 13-ОЗ ( с сентября 2018 года)</t>
  </si>
  <si>
    <t>10 03 03 1 01 00980 540 251</t>
  </si>
  <si>
    <t xml:space="preserve">Жуков ТВ </t>
  </si>
  <si>
    <t>12 02 89 0 00 60060 621 241</t>
  </si>
  <si>
    <t>12 01 78 0 00 00150 540 251</t>
  </si>
  <si>
    <t>Школа Захаркина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</si>
  <si>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</si>
  <si>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</si>
  <si>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12 01</t>
  </si>
  <si>
    <t>78 0 00 00150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</si>
  <si>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</si>
  <si>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</si>
  <si>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</si>
  <si>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Прогноз доходов по основным источникам</t>
  </si>
  <si>
    <t>Коды бюджетной классификации Российской Федерации</t>
  </si>
  <si>
    <t>Изменения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</si>
  <si>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</si>
  <si>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</si>
  <si>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</si>
  <si>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</si>
  <si>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</si>
  <si>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</si>
  <si>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</si>
  <si>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</si>
  <si>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</si>
  <si>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</si>
  <si>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</si>
  <si>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</si>
  <si>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</si>
  <si>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</si>
  <si>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</si>
  <si>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</si>
  <si>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</si>
  <si>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</si>
  <si>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</si>
  <si>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</si>
  <si>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</si>
  <si>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</si>
  <si>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</si>
  <si>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</si>
  <si>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</si>
  <si>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</si>
  <si>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</si>
  <si>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</si>
  <si>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</si>
  <si>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</si>
  <si>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</si>
  <si>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</si>
  <si>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</si>
  <si>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</si>
  <si>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</si>
  <si>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</si>
  <si>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</si>
  <si>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</si>
  <si>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</si>
  <si>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</si>
  <si>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</si>
  <si>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</si>
  <si>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</si>
  <si>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</si>
  <si>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</si>
  <si>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</si>
  <si>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</si>
  <si>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</si>
  <si>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</si>
  <si>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</si>
  <si>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</si>
  <si>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</si>
  <si>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</si>
  <si>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</si>
  <si>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</si>
  <si>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</si>
  <si>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</si>
  <si>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</si>
  <si>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</si>
  <si>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</si>
  <si>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</si>
  <si>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</si>
  <si>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</si>
  <si>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</si>
  <si>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</si>
  <si>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</si>
  <si>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</si>
  <si>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</si>
  <si>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</si>
  <si>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</si>
  <si>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</si>
  <si>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</si>
  <si>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</si>
  <si>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</si>
  <si>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</si>
  <si>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</si>
  <si>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</si>
  <si>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</si>
  <si>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</si>
  <si>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</si>
  <si>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</si>
  <si>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</si>
  <si>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</si>
  <si>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</si>
  <si>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</si>
  <si>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</si>
  <si>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</si>
  <si>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</si>
  <si>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</si>
  <si>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</si>
  <si>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</si>
  <si>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</si>
  <si>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</si>
  <si>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</si>
  <si>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</si>
  <si>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</si>
  <si>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</si>
  <si>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</si>
  <si>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</si>
  <si>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</si>
  <si>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</si>
  <si>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</si>
  <si>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</si>
  <si>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</si>
  <si>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</si>
  <si>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</si>
  <si>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</si>
  <si>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</si>
  <si>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</si>
  <si>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</si>
  <si>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</si>
  <si>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</si>
  <si>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</si>
  <si>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</si>
  <si>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 бюджетной обеспеченности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</si>
  <si>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</si>
  <si>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Субвенция бюджетам субъектов Российской Федерации и муниципальных образований</t>
  </si>
  <si>
    <t>Субвенция бюджетам  на осуществление  первичного воинского учета на территориях , где отсутствуют военные комиссариаты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</si>
  <si>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</si>
  <si>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2 02 40000 00 0000 000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</si>
  <si>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</si>
  <si>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2 02 45000 00 0000 000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</si>
  <si>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</si>
  <si>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</si>
  <si>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ВСЕГО ДОХОДОВ</t>
  </si>
  <si>
    <t>Доходы по основным источникам МО ГП "Город Кременки" на 2019 год</t>
  </si>
  <si>
    <t>Прогноз поступления на 2019 год.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</si>
  <si>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</si>
  <si>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</si>
  <si>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</si>
  <si>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</si>
  <si>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</si>
  <si>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</si>
  <si>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</si>
  <si>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</si>
  <si>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2 02 29000 00 0000 000</t>
  </si>
  <si>
    <t>Субсидия бюджетам на финансовое обеспечение отдельных полномочий</t>
  </si>
  <si>
    <t>2 02 29999 13 0295 150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</si>
  <si>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</si>
  <si>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Источники финансирования дефицита  бюджета МО  ГП "Город Кременки" на 2019 год и плановый период 2020 и 2021 годов"</t>
  </si>
  <si>
    <t>2019 год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</si>
  <si>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</si>
  <si>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2 02 49999 13 0465 150</t>
  </si>
  <si>
    <t>2 02 45160 13 0001 150</t>
  </si>
  <si>
    <t>2 02 35118 13 0000 150</t>
  </si>
  <si>
    <t>2 02 35000 00 0000 150</t>
  </si>
  <si>
    <t>2 02 30000 00 0000 150</t>
  </si>
  <si>
    <t>2 02 25555 13 0230 150</t>
  </si>
  <si>
    <t>2 02 15001 13 0315 150</t>
  </si>
  <si>
    <t>2 02 10000 00 0000 150</t>
  </si>
  <si>
    <t>Стимулирование руководителей исполнительно-распределительных органов муниципальных образований</t>
  </si>
  <si>
    <t>51 0 02 00530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</si>
  <si>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</si>
  <si>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</si>
  <si>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14 00</t>
  </si>
  <si>
    <t>14 03</t>
  </si>
  <si>
    <t>Муниципальная программа "Совершенствование системы управления общественными финансами городского поселения "Город Кременки" "</t>
  </si>
  <si>
    <t>Основное мероприятие "Материальная поддержка муниципальных учреждений расположенных на территории ГП "Город Кременки"</t>
  </si>
  <si>
    <t>14 03 51 0 01 07060 540 251</t>
  </si>
  <si>
    <t>51 0 01 07160</t>
  </si>
  <si>
    <t>51 0 01 00000</t>
  </si>
  <si>
    <t>Приложение № 2 к решению Городской Думы Городского поселения "Город Кременки" "О внесении изменения в бюджет МО ГП "Город Кременки" на 2019 год и плановый период 2020 и 2021 годов"</t>
  </si>
  <si>
    <t>Приложение № 3 к прешению Городской Думы Городского поселения "Город Кременки" "О бюджете МО ГП "Город Кременки" на 2019 год и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</si>
</sst>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" fontId="49" fillId="0" borderId="1">
      <alignment horizontal="center" vertical="top" shrinkToFit="1"/>
      <protection/>
    </xf>
    <xf numFmtId="0" fontId="50" fillId="0" borderId="1">
      <alignment vertical="top" wrapTex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4" fontId="0" fillId="0" borderId="11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4" fontId="0" fillId="34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9" fontId="16" fillId="33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7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" fontId="0" fillId="34" borderId="11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right" wrapText="1"/>
    </xf>
    <xf numFmtId="0" fontId="2" fillId="34" borderId="11" xfId="0" applyFont="1" applyFill="1" applyBorder="1" applyAlignment="1">
      <alignment vertical="center" wrapText="1"/>
    </xf>
    <xf numFmtId="1" fontId="49" fillId="0" borderId="1" xfId="33" applyNumberFormat="1" applyProtection="1">
      <alignment horizontal="center" vertical="top" shrinkToFit="1"/>
      <protection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/>
      <protection/>
    </xf>
    <xf numFmtId="49" fontId="22" fillId="0" borderId="11" xfId="0" applyNumberFormat="1" applyFont="1" applyBorder="1" applyAlignment="1" applyProtection="1">
      <alignment vertical="top" wrapText="1"/>
      <protection/>
    </xf>
    <xf numFmtId="4" fontId="22" fillId="0" borderId="11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top"/>
      <protection/>
    </xf>
    <xf numFmtId="0" fontId="24" fillId="0" borderId="11" xfId="0" applyFont="1" applyBorder="1" applyAlignment="1" applyProtection="1">
      <alignment horizontal="center" vertical="top"/>
      <protection/>
    </xf>
    <xf numFmtId="0" fontId="24" fillId="0" borderId="11" xfId="0" applyNumberFormat="1" applyFont="1" applyBorder="1" applyAlignment="1" applyProtection="1">
      <alignment vertical="top" wrapText="1"/>
      <protection/>
    </xf>
    <xf numFmtId="4" fontId="25" fillId="0" borderId="11" xfId="0" applyNumberFormat="1" applyFont="1" applyFill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24" fillId="0" borderId="11" xfId="0" applyFont="1" applyBorder="1" applyAlignment="1" applyProtection="1">
      <alignment horizontal="left" vertical="top" wrapText="1"/>
      <protection/>
    </xf>
    <xf numFmtId="0" fontId="24" fillId="0" borderId="11" xfId="0" applyFont="1" applyFill="1" applyBorder="1" applyAlignment="1" applyProtection="1">
      <alignment horizontal="center" vertical="top"/>
      <protection/>
    </xf>
    <xf numFmtId="49" fontId="24" fillId="0" borderId="11" xfId="0" applyNumberFormat="1" applyFont="1" applyBorder="1" applyAlignment="1" applyProtection="1">
      <alignment vertical="top" wrapText="1"/>
      <protection/>
    </xf>
    <xf numFmtId="4" fontId="22" fillId="0" borderId="11" xfId="0" applyNumberFormat="1" applyFont="1" applyFill="1" applyBorder="1" applyAlignment="1" applyProtection="1">
      <alignment/>
      <protection locked="0"/>
    </xf>
    <xf numFmtId="0" fontId="27" fillId="35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 applyProtection="1">
      <alignment horizontal="center" vertical="top"/>
      <protection/>
    </xf>
    <xf numFmtId="49" fontId="22" fillId="0" borderId="11" xfId="0" applyNumberFormat="1" applyFont="1" applyFill="1" applyBorder="1" applyAlignment="1" applyProtection="1">
      <alignment vertical="top" wrapText="1"/>
      <protection/>
    </xf>
    <xf numFmtId="0" fontId="24" fillId="0" borderId="13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>
      <alignment horizontal="left" vertical="top" wrapText="1"/>
    </xf>
    <xf numFmtId="49" fontId="20" fillId="0" borderId="11" xfId="0" applyNumberFormat="1" applyFont="1" applyBorder="1" applyAlignment="1" applyProtection="1">
      <alignment vertical="top" wrapText="1"/>
      <protection/>
    </xf>
    <xf numFmtId="4" fontId="26" fillId="0" borderId="11" xfId="0" applyNumberFormat="1" applyFont="1" applyFill="1" applyBorder="1" applyAlignment="1" applyProtection="1">
      <alignment/>
      <protection/>
    </xf>
    <xf numFmtId="4" fontId="24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 vertical="top" wrapText="1"/>
      <protection/>
    </xf>
    <xf numFmtId="0" fontId="25" fillId="0" borderId="11" xfId="0" applyNumberFormat="1" applyFont="1" applyBorder="1" applyAlignment="1" applyProtection="1">
      <alignment vertical="top" wrapText="1"/>
      <protection/>
    </xf>
    <xf numFmtId="4" fontId="24" fillId="0" borderId="11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vertical="center" wrapText="1"/>
      <protection/>
    </xf>
    <xf numFmtId="4" fontId="22" fillId="0" borderId="11" xfId="0" applyNumberFormat="1" applyFont="1" applyFill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horizontal="center" vertical="top"/>
      <protection/>
    </xf>
    <xf numFmtId="4" fontId="25" fillId="0" borderId="11" xfId="0" applyNumberFormat="1" applyFont="1" applyFill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 vertical="center"/>
      <protection/>
    </xf>
    <xf numFmtId="49" fontId="24" fillId="0" borderId="11" xfId="0" applyNumberFormat="1" applyFont="1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 horizontal="center" vertical="top"/>
      <protection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2">
      <selection activeCell="D50" sqref="D50"/>
    </sheetView>
  </sheetViews>
  <sheetFormatPr defaultColWidth="9.00390625" defaultRowHeight="15.75"/>
  <cols>
    <col min="1" max="1" width="18.75390625" style="0" customWidth="1"/>
    <col min="2" max="2" width="43.50390625" style="0" customWidth="1"/>
    <col min="3" max="3" width="16.375" style="0" customWidth="1"/>
    <col min="4" max="4" width="12.875" style="0" customWidth="1"/>
    <col min="5" max="5" width="15.75390625" style="0" customWidth="1"/>
  </cols>
  <sheetData>
    <row r="1" spans="1:3" ht="20.25" customHeight="1" hidden="1">
      <c r="A1" s="121" t="s">
        <v>305</v>
      </c>
      <c r="B1" s="121"/>
      <c r="C1" s="121"/>
    </row>
    <row r="2" spans="1:5" ht="49.5" customHeight="1">
      <c r="A2" s="84"/>
      <c r="B2" s="84"/>
      <c r="C2" s="122" t="s">
        <v>269</v>
      </c>
      <c r="D2" s="122"/>
      <c r="E2" s="122"/>
    </row>
    <row r="3" spans="1:5" ht="33" customHeight="1">
      <c r="A3" s="123" t="s">
        <v>433</v>
      </c>
      <c r="B3" s="123"/>
      <c r="C3" s="123"/>
      <c r="D3" s="123"/>
      <c r="E3" s="123"/>
    </row>
    <row r="4" spans="1:3" ht="15">
      <c r="A4" s="85"/>
      <c r="B4" s="85"/>
      <c r="C4" s="86"/>
    </row>
    <row r="5" spans="1:5" ht="15" customHeight="1">
      <c r="A5" s="124" t="s">
        <v>306</v>
      </c>
      <c r="B5" s="125" t="s">
        <v>0</v>
      </c>
      <c r="C5" s="126" t="s">
        <v>434</v>
      </c>
      <c r="D5" s="127" t="s">
        <v>307</v>
      </c>
      <c r="E5" s="126" t="s">
        <v>434</v>
      </c>
    </row>
    <row r="6" spans="1:5" ht="24.75" customHeight="1">
      <c r="A6" s="124"/>
      <c r="B6" s="125"/>
      <c r="C6" s="126"/>
      <c r="D6" s="127"/>
      <c r="E6" s="126"/>
    </row>
    <row r="7" spans="1:5" ht="15">
      <c r="A7" s="87">
        <v>1</v>
      </c>
      <c r="B7" s="88" t="s">
        <v>308</v>
      </c>
      <c r="C7" s="88" t="s">
        <v>309</v>
      </c>
      <c r="D7" s="88">
        <v>4</v>
      </c>
      <c r="E7" s="88">
        <v>5</v>
      </c>
    </row>
    <row r="8" spans="1:5" ht="15">
      <c r="A8" s="89" t="s">
        <v>310</v>
      </c>
      <c r="B8" s="90" t="s">
        <v>311</v>
      </c>
      <c r="C8" s="91">
        <f>SUM(C9+C26+C36+C63)+C51+C20+C33+C60+C14+C49</f>
        <v>39491618.59</v>
      </c>
      <c r="D8" s="91">
        <f>SUM(D9+D26+D36+D63)+D51+D20+D33+D60+D14+D49</f>
        <v>0</v>
      </c>
      <c r="E8" s="91">
        <f>SUM(E9+E26+E36+E63)+E51+E20+E33+E60+E14+E49</f>
        <v>39491618.59</v>
      </c>
    </row>
    <row r="9" spans="1:5" ht="15">
      <c r="A9" s="92" t="s">
        <v>312</v>
      </c>
      <c r="B9" s="90" t="s">
        <v>313</v>
      </c>
      <c r="C9" s="91">
        <f>C10</f>
        <v>7223900</v>
      </c>
      <c r="D9" s="91">
        <f>D10</f>
        <v>0</v>
      </c>
      <c r="E9" s="91">
        <f>E10</f>
        <v>7223900</v>
      </c>
    </row>
    <row r="10" spans="1:5" ht="15">
      <c r="A10" s="93" t="s">
        <v>314</v>
      </c>
      <c r="B10" s="94" t="s">
        <v>315</v>
      </c>
      <c r="C10" s="95">
        <f>C11+C12+C13</f>
        <v>7223900</v>
      </c>
      <c r="D10" s="95">
        <f>D11+D12+D13</f>
        <v>0</v>
      </c>
      <c r="E10" s="95">
        <f>E11+E12+E13</f>
        <v>7223900</v>
      </c>
    </row>
    <row r="11" spans="1:5" ht="66">
      <c r="A11" s="93" t="s">
        <v>316</v>
      </c>
      <c r="B11" s="94" t="s">
        <v>317</v>
      </c>
      <c r="C11" s="95">
        <v>7156900</v>
      </c>
      <c r="D11" s="77"/>
      <c r="E11" s="75">
        <f>C11+D11</f>
        <v>7156900</v>
      </c>
    </row>
    <row r="12" spans="1:5" ht="105">
      <c r="A12" s="93" t="s">
        <v>318</v>
      </c>
      <c r="B12" s="94" t="s">
        <v>319</v>
      </c>
      <c r="C12" s="95">
        <v>18000</v>
      </c>
      <c r="D12" s="77"/>
      <c r="E12" s="75">
        <f>C12+D12</f>
        <v>18000</v>
      </c>
    </row>
    <row r="13" spans="1:5" ht="39">
      <c r="A13" s="93" t="s">
        <v>320</v>
      </c>
      <c r="B13" s="94" t="s">
        <v>321</v>
      </c>
      <c r="C13" s="95">
        <v>49000</v>
      </c>
      <c r="D13" s="77"/>
      <c r="E13" s="75">
        <f>C13+D13</f>
        <v>49000</v>
      </c>
    </row>
    <row r="14" spans="1:5" ht="39">
      <c r="A14" s="92" t="s">
        <v>322</v>
      </c>
      <c r="B14" s="96" t="s">
        <v>323</v>
      </c>
      <c r="C14" s="91">
        <f>C15</f>
        <v>193380</v>
      </c>
      <c r="D14" s="91">
        <f>D15</f>
        <v>0</v>
      </c>
      <c r="E14" s="91">
        <f>E15</f>
        <v>193380</v>
      </c>
    </row>
    <row r="15" spans="1:5" ht="26.25">
      <c r="A15" s="93" t="s">
        <v>324</v>
      </c>
      <c r="B15" s="94" t="s">
        <v>325</v>
      </c>
      <c r="C15" s="95">
        <f>C16+C17+C18+C19</f>
        <v>193380</v>
      </c>
      <c r="D15" s="95">
        <f>D16+D17+D18+D19</f>
        <v>0</v>
      </c>
      <c r="E15" s="95">
        <f>E16+E17+E18+E19</f>
        <v>193380</v>
      </c>
    </row>
    <row r="16" spans="1:5" ht="66">
      <c r="A16" s="93" t="s">
        <v>326</v>
      </c>
      <c r="B16" s="94" t="s">
        <v>327</v>
      </c>
      <c r="C16" s="95">
        <v>85023</v>
      </c>
      <c r="D16" s="77"/>
      <c r="E16" s="75">
        <f>C16+D16</f>
        <v>85023</v>
      </c>
    </row>
    <row r="17" spans="1:5" ht="92.25">
      <c r="A17" s="93" t="s">
        <v>328</v>
      </c>
      <c r="B17" s="94" t="s">
        <v>329</v>
      </c>
      <c r="C17" s="95">
        <v>900</v>
      </c>
      <c r="D17" s="77"/>
      <c r="E17" s="75">
        <f>C17+D17</f>
        <v>900</v>
      </c>
    </row>
    <row r="18" spans="1:5" ht="66">
      <c r="A18" s="93" t="s">
        <v>330</v>
      </c>
      <c r="B18" s="94" t="s">
        <v>331</v>
      </c>
      <c r="C18" s="95">
        <v>123805</v>
      </c>
      <c r="D18" s="77"/>
      <c r="E18" s="75">
        <f>C18+D18</f>
        <v>123805</v>
      </c>
    </row>
    <row r="19" spans="1:5" ht="66">
      <c r="A19" s="93" t="s">
        <v>332</v>
      </c>
      <c r="B19" s="94" t="s">
        <v>333</v>
      </c>
      <c r="C19" s="95">
        <v>-16348</v>
      </c>
      <c r="D19" s="77"/>
      <c r="E19" s="75">
        <f>C19+D19</f>
        <v>-16348</v>
      </c>
    </row>
    <row r="20" spans="1:5" ht="15">
      <c r="A20" s="92" t="s">
        <v>334</v>
      </c>
      <c r="B20" s="90" t="s">
        <v>335</v>
      </c>
      <c r="C20" s="91">
        <f>C21</f>
        <v>11058090</v>
      </c>
      <c r="D20" s="91">
        <f>D21</f>
        <v>0</v>
      </c>
      <c r="E20" s="91">
        <f>E21</f>
        <v>11058090</v>
      </c>
    </row>
    <row r="21" spans="1:5" ht="26.25">
      <c r="A21" s="93" t="s">
        <v>336</v>
      </c>
      <c r="B21" s="94" t="s">
        <v>337</v>
      </c>
      <c r="C21" s="95">
        <f>C22+C24</f>
        <v>11058090</v>
      </c>
      <c r="D21" s="95">
        <f>D22+D24</f>
        <v>0</v>
      </c>
      <c r="E21" s="95">
        <f>E22+E24</f>
        <v>11058090</v>
      </c>
    </row>
    <row r="22" spans="1:5" ht="26.25">
      <c r="A22" s="93" t="s">
        <v>338</v>
      </c>
      <c r="B22" s="94" t="s">
        <v>339</v>
      </c>
      <c r="C22" s="95">
        <f>C23</f>
        <v>8937390</v>
      </c>
      <c r="D22" s="95">
        <f>D23</f>
        <v>0</v>
      </c>
      <c r="E22" s="95">
        <f>E23</f>
        <v>8937390</v>
      </c>
    </row>
    <row r="23" spans="1:5" ht="26.25">
      <c r="A23" s="93" t="s">
        <v>340</v>
      </c>
      <c r="B23" s="94" t="s">
        <v>339</v>
      </c>
      <c r="C23" s="95">
        <v>8937390</v>
      </c>
      <c r="D23" s="77"/>
      <c r="E23" s="75">
        <f>C23+D23</f>
        <v>8937390</v>
      </c>
    </row>
    <row r="24" spans="1:5" ht="39">
      <c r="A24" s="93" t="s">
        <v>341</v>
      </c>
      <c r="B24" s="97" t="s">
        <v>342</v>
      </c>
      <c r="C24" s="95">
        <f>C25</f>
        <v>2120700</v>
      </c>
      <c r="D24" s="95">
        <f>D25</f>
        <v>0</v>
      </c>
      <c r="E24" s="95">
        <f>E25</f>
        <v>2120700</v>
      </c>
    </row>
    <row r="25" spans="1:5" ht="66">
      <c r="A25" s="93" t="s">
        <v>343</v>
      </c>
      <c r="B25" s="97" t="s">
        <v>344</v>
      </c>
      <c r="C25" s="95">
        <v>2120700</v>
      </c>
      <c r="D25" s="77"/>
      <c r="E25" s="75">
        <f>C25+D25</f>
        <v>2120700</v>
      </c>
    </row>
    <row r="26" spans="1:5" ht="15">
      <c r="A26" s="92" t="s">
        <v>345</v>
      </c>
      <c r="B26" s="90" t="s">
        <v>346</v>
      </c>
      <c r="C26" s="91">
        <f>C27+C29+C31</f>
        <v>5486000</v>
      </c>
      <c r="D26" s="91">
        <f>D27+D29+D31</f>
        <v>0</v>
      </c>
      <c r="E26" s="91">
        <f>E27+E29+E31</f>
        <v>5486000</v>
      </c>
    </row>
    <row r="27" spans="1:5" ht="15">
      <c r="A27" s="93" t="s">
        <v>347</v>
      </c>
      <c r="B27" s="98" t="s">
        <v>348</v>
      </c>
      <c r="C27" s="95">
        <f>C28</f>
        <v>836000</v>
      </c>
      <c r="D27" s="95">
        <f>D28</f>
        <v>0</v>
      </c>
      <c r="E27" s="95">
        <f>E28</f>
        <v>836000</v>
      </c>
    </row>
    <row r="28" spans="1:5" ht="39">
      <c r="A28" s="93" t="s">
        <v>349</v>
      </c>
      <c r="B28" s="98" t="s">
        <v>350</v>
      </c>
      <c r="C28" s="95">
        <v>836000</v>
      </c>
      <c r="D28" s="77"/>
      <c r="E28" s="75">
        <f>C28+D28</f>
        <v>836000</v>
      </c>
    </row>
    <row r="29" spans="1:5" ht="15">
      <c r="A29" s="99" t="s">
        <v>351</v>
      </c>
      <c r="B29" s="98" t="s">
        <v>352</v>
      </c>
      <c r="C29" s="95">
        <f>C30</f>
        <v>4050000</v>
      </c>
      <c r="D29" s="95">
        <f>D30</f>
        <v>0</v>
      </c>
      <c r="E29" s="95">
        <f>E30</f>
        <v>4050000</v>
      </c>
    </row>
    <row r="30" spans="1:5" ht="39">
      <c r="A30" s="99" t="s">
        <v>353</v>
      </c>
      <c r="B30" s="98" t="s">
        <v>354</v>
      </c>
      <c r="C30" s="95">
        <v>4050000</v>
      </c>
      <c r="D30" s="77"/>
      <c r="E30" s="75">
        <f>C30+D30</f>
        <v>4050000</v>
      </c>
    </row>
    <row r="31" spans="1:5" ht="15">
      <c r="A31" s="99" t="s">
        <v>355</v>
      </c>
      <c r="B31" s="98" t="s">
        <v>356</v>
      </c>
      <c r="C31" s="95">
        <f>C32</f>
        <v>600000</v>
      </c>
      <c r="D31" s="95">
        <f>D32</f>
        <v>0</v>
      </c>
      <c r="E31" s="95">
        <f>E32</f>
        <v>600000</v>
      </c>
    </row>
    <row r="32" spans="1:5" ht="39">
      <c r="A32" s="99" t="s">
        <v>357</v>
      </c>
      <c r="B32" s="98" t="s">
        <v>358</v>
      </c>
      <c r="C32" s="95">
        <v>600000</v>
      </c>
      <c r="D32" s="95"/>
      <c r="E32" s="95">
        <f>C32+D32</f>
        <v>600000</v>
      </c>
    </row>
    <row r="33" spans="1:5" ht="15">
      <c r="A33" s="92" t="s">
        <v>359</v>
      </c>
      <c r="B33" s="90" t="s">
        <v>360</v>
      </c>
      <c r="C33" s="91">
        <f aca="true" t="shared" si="0" ref="C33:E34">C34</f>
        <v>35000</v>
      </c>
      <c r="D33" s="91">
        <f t="shared" si="0"/>
        <v>0</v>
      </c>
      <c r="E33" s="91">
        <f t="shared" si="0"/>
        <v>35000</v>
      </c>
    </row>
    <row r="34" spans="1:5" ht="42.75" customHeight="1">
      <c r="A34" s="93" t="s">
        <v>361</v>
      </c>
      <c r="B34" s="97" t="s">
        <v>362</v>
      </c>
      <c r="C34" s="95">
        <f t="shared" si="0"/>
        <v>35000</v>
      </c>
      <c r="D34" s="95">
        <f t="shared" si="0"/>
        <v>0</v>
      </c>
      <c r="E34" s="95">
        <f t="shared" si="0"/>
        <v>35000</v>
      </c>
    </row>
    <row r="35" spans="1:5" ht="66">
      <c r="A35" s="93" t="s">
        <v>363</v>
      </c>
      <c r="B35" s="100" t="s">
        <v>364</v>
      </c>
      <c r="C35" s="95">
        <v>35000</v>
      </c>
      <c r="D35" s="95"/>
      <c r="E35" s="95">
        <f>C35+D35</f>
        <v>35000</v>
      </c>
    </row>
    <row r="36" spans="1:5" ht="44.25" customHeight="1">
      <c r="A36" s="92" t="s">
        <v>365</v>
      </c>
      <c r="B36" s="90" t="s">
        <v>366</v>
      </c>
      <c r="C36" s="101">
        <f>C37+C44+C46</f>
        <v>5705248.59</v>
      </c>
      <c r="D36" s="101">
        <f>D37+D44+D46</f>
        <v>0</v>
      </c>
      <c r="E36" s="101">
        <f>E37+E44+E46</f>
        <v>5705248.59</v>
      </c>
    </row>
    <row r="37" spans="1:5" ht="78.75">
      <c r="A37" s="93" t="s">
        <v>367</v>
      </c>
      <c r="B37" s="102" t="s">
        <v>368</v>
      </c>
      <c r="C37" s="95">
        <f>C38+C40+C42</f>
        <v>5405248</v>
      </c>
      <c r="D37" s="95"/>
      <c r="E37" s="95">
        <f>E38+E40+E42</f>
        <v>5405248</v>
      </c>
    </row>
    <row r="38" spans="1:5" ht="66">
      <c r="A38" s="99" t="s">
        <v>369</v>
      </c>
      <c r="B38" s="102" t="s">
        <v>370</v>
      </c>
      <c r="C38" s="95">
        <f>C39</f>
        <v>1276049</v>
      </c>
      <c r="D38" s="95">
        <f>D39</f>
        <v>0</v>
      </c>
      <c r="E38" s="95">
        <f>E39</f>
        <v>1276049</v>
      </c>
    </row>
    <row r="39" spans="1:5" ht="78.75">
      <c r="A39" s="93" t="s">
        <v>371</v>
      </c>
      <c r="B39" s="102" t="s">
        <v>372</v>
      </c>
      <c r="C39" s="95">
        <v>1276049</v>
      </c>
      <c r="D39" s="77"/>
      <c r="E39" s="75">
        <f>C39+D39</f>
        <v>1276049</v>
      </c>
    </row>
    <row r="40" spans="1:5" ht="78.75">
      <c r="A40" s="93" t="s">
        <v>373</v>
      </c>
      <c r="B40" s="102" t="s">
        <v>374</v>
      </c>
      <c r="C40" s="95">
        <f>C41</f>
        <v>748566</v>
      </c>
      <c r="D40" s="95">
        <f>D41</f>
        <v>0</v>
      </c>
      <c r="E40" s="95">
        <f>E41</f>
        <v>748566</v>
      </c>
    </row>
    <row r="41" spans="1:5" ht="66">
      <c r="A41" s="93" t="s">
        <v>375</v>
      </c>
      <c r="B41" s="102" t="s">
        <v>376</v>
      </c>
      <c r="C41" s="95">
        <v>748566</v>
      </c>
      <c r="D41" s="77"/>
      <c r="E41" s="75">
        <f>C41+D41</f>
        <v>748566</v>
      </c>
    </row>
    <row r="42" spans="1:5" ht="78.75">
      <c r="A42" s="93" t="s">
        <v>377</v>
      </c>
      <c r="B42" s="102" t="s">
        <v>378</v>
      </c>
      <c r="C42" s="95">
        <f>C43</f>
        <v>3380633</v>
      </c>
      <c r="D42" s="95">
        <f>D43</f>
        <v>0</v>
      </c>
      <c r="E42" s="95">
        <f>E43</f>
        <v>3380633</v>
      </c>
    </row>
    <row r="43" spans="1:5" ht="66">
      <c r="A43" s="99" t="s">
        <v>379</v>
      </c>
      <c r="B43" s="97" t="s">
        <v>380</v>
      </c>
      <c r="C43" s="95">
        <v>3380633</v>
      </c>
      <c r="D43" s="95"/>
      <c r="E43" s="95">
        <f>C43+D43</f>
        <v>3380633</v>
      </c>
    </row>
    <row r="44" spans="1:5" ht="26.25">
      <c r="A44" s="93" t="s">
        <v>381</v>
      </c>
      <c r="B44" s="97" t="s">
        <v>382</v>
      </c>
      <c r="C44" s="95">
        <f>C45</f>
        <v>20000</v>
      </c>
      <c r="D44" s="95">
        <f>D45</f>
        <v>0</v>
      </c>
      <c r="E44" s="95">
        <f>E45</f>
        <v>20000</v>
      </c>
    </row>
    <row r="45" spans="1:5" ht="52.5">
      <c r="A45" s="93" t="s">
        <v>383</v>
      </c>
      <c r="B45" s="97" t="s">
        <v>384</v>
      </c>
      <c r="C45" s="95">
        <v>20000</v>
      </c>
      <c r="D45" s="77"/>
      <c r="E45" s="75">
        <f>C45+D45</f>
        <v>20000</v>
      </c>
    </row>
    <row r="46" spans="1:5" ht="78.75">
      <c r="A46" s="93" t="s">
        <v>385</v>
      </c>
      <c r="B46" s="97" t="s">
        <v>386</v>
      </c>
      <c r="C46" s="95">
        <f aca="true" t="shared" si="1" ref="C46:E47">C47</f>
        <v>280000.59</v>
      </c>
      <c r="D46" s="95">
        <f t="shared" si="1"/>
        <v>0</v>
      </c>
      <c r="E46" s="95">
        <f t="shared" si="1"/>
        <v>280000.59</v>
      </c>
    </row>
    <row r="47" spans="1:5" ht="78.75">
      <c r="A47" s="93" t="s">
        <v>387</v>
      </c>
      <c r="B47" s="97" t="s">
        <v>388</v>
      </c>
      <c r="C47" s="95">
        <f t="shared" si="1"/>
        <v>280000.59</v>
      </c>
      <c r="D47" s="95">
        <f t="shared" si="1"/>
        <v>0</v>
      </c>
      <c r="E47" s="95">
        <f t="shared" si="1"/>
        <v>280000.59</v>
      </c>
    </row>
    <row r="48" spans="1:5" ht="78.75">
      <c r="A48" s="93" t="s">
        <v>389</v>
      </c>
      <c r="B48" s="97" t="s">
        <v>390</v>
      </c>
      <c r="C48" s="95">
        <v>280000.59</v>
      </c>
      <c r="D48" s="77"/>
      <c r="E48" s="75">
        <f>C48+D48</f>
        <v>280000.59</v>
      </c>
    </row>
    <row r="49" spans="1:5" ht="41.25">
      <c r="A49" s="103" t="s">
        <v>435</v>
      </c>
      <c r="B49" s="104" t="s">
        <v>436</v>
      </c>
      <c r="C49" s="91">
        <f>C50</f>
        <v>2045000</v>
      </c>
      <c r="D49" s="91">
        <f>D50</f>
        <v>0</v>
      </c>
      <c r="E49" s="91">
        <f>E50</f>
        <v>2045000</v>
      </c>
    </row>
    <row r="50" spans="1:5" ht="26.25">
      <c r="A50" s="120" t="s">
        <v>437</v>
      </c>
      <c r="B50" s="97" t="s">
        <v>438</v>
      </c>
      <c r="C50" s="95">
        <f>495000+1550000</f>
        <v>2045000</v>
      </c>
      <c r="D50" s="77"/>
      <c r="E50" s="75">
        <f>C50+D50</f>
        <v>2045000</v>
      </c>
    </row>
    <row r="51" spans="1:5" ht="27">
      <c r="A51" s="103" t="s">
        <v>391</v>
      </c>
      <c r="B51" s="104" t="s">
        <v>392</v>
      </c>
      <c r="C51" s="91">
        <f>C55+C52</f>
        <v>7625000</v>
      </c>
      <c r="D51" s="91">
        <f>D55+D52</f>
        <v>0</v>
      </c>
      <c r="E51" s="91">
        <f>E55+E52</f>
        <v>7625000</v>
      </c>
    </row>
    <row r="52" spans="1:5" ht="78.75">
      <c r="A52" s="105" t="s">
        <v>393</v>
      </c>
      <c r="B52" s="106" t="s">
        <v>394</v>
      </c>
      <c r="C52" s="95">
        <f aca="true" t="shared" si="2" ref="C52:E53">C53</f>
        <v>750000</v>
      </c>
      <c r="D52" s="95">
        <f t="shared" si="2"/>
        <v>0</v>
      </c>
      <c r="E52" s="95">
        <f t="shared" si="2"/>
        <v>750000</v>
      </c>
    </row>
    <row r="53" spans="1:5" ht="92.25">
      <c r="A53" s="105" t="s">
        <v>395</v>
      </c>
      <c r="B53" s="106" t="s">
        <v>396</v>
      </c>
      <c r="C53" s="95">
        <f t="shared" si="2"/>
        <v>750000</v>
      </c>
      <c r="D53" s="95">
        <f t="shared" si="2"/>
        <v>0</v>
      </c>
      <c r="E53" s="95">
        <f t="shared" si="2"/>
        <v>750000</v>
      </c>
    </row>
    <row r="54" spans="1:5" ht="78.75">
      <c r="A54" s="105" t="s">
        <v>397</v>
      </c>
      <c r="B54" s="106" t="s">
        <v>398</v>
      </c>
      <c r="C54" s="95">
        <v>750000</v>
      </c>
      <c r="D54" s="77"/>
      <c r="E54" s="75">
        <f>C54+D54</f>
        <v>750000</v>
      </c>
    </row>
    <row r="55" spans="1:5" ht="26.25">
      <c r="A55" s="99" t="s">
        <v>399</v>
      </c>
      <c r="B55" s="106" t="s">
        <v>400</v>
      </c>
      <c r="C55" s="95">
        <f>C56+C58</f>
        <v>6875000</v>
      </c>
      <c r="D55" s="95">
        <f>D56+D58</f>
        <v>0</v>
      </c>
      <c r="E55" s="95">
        <f>E56+E58</f>
        <v>6875000</v>
      </c>
    </row>
    <row r="56" spans="1:5" ht="26.25">
      <c r="A56" s="99" t="s">
        <v>401</v>
      </c>
      <c r="B56" s="106" t="s">
        <v>402</v>
      </c>
      <c r="C56" s="95">
        <f>C57</f>
        <v>300000</v>
      </c>
      <c r="D56" s="95">
        <f>D57</f>
        <v>0</v>
      </c>
      <c r="E56" s="95">
        <f>E57</f>
        <v>300000</v>
      </c>
    </row>
    <row r="57" spans="1:5" ht="39">
      <c r="A57" s="99" t="s">
        <v>403</v>
      </c>
      <c r="B57" s="106" t="s">
        <v>404</v>
      </c>
      <c r="C57" s="95">
        <v>300000</v>
      </c>
      <c r="D57" s="77"/>
      <c r="E57" s="75">
        <f>C57+D57</f>
        <v>300000</v>
      </c>
    </row>
    <row r="58" spans="1:5" ht="26.25">
      <c r="A58" s="99" t="s">
        <v>439</v>
      </c>
      <c r="B58" s="106" t="s">
        <v>440</v>
      </c>
      <c r="C58" s="95">
        <f>C59</f>
        <v>6575000</v>
      </c>
      <c r="D58" s="95">
        <f>D59</f>
        <v>0</v>
      </c>
      <c r="E58" s="95">
        <f>E59</f>
        <v>6575000</v>
      </c>
    </row>
    <row r="59" spans="1:5" ht="52.5">
      <c r="A59" s="99" t="s">
        <v>441</v>
      </c>
      <c r="B59" s="106" t="s">
        <v>442</v>
      </c>
      <c r="C59" s="95">
        <v>6575000</v>
      </c>
      <c r="D59" s="77"/>
      <c r="E59" s="75">
        <f>C59+D59</f>
        <v>6575000</v>
      </c>
    </row>
    <row r="60" spans="1:5" ht="30.75">
      <c r="A60" s="92" t="s">
        <v>405</v>
      </c>
      <c r="B60" s="107" t="s">
        <v>406</v>
      </c>
      <c r="C60" s="108">
        <f aca="true" t="shared" si="3" ref="C60:E61">C61</f>
        <v>115000</v>
      </c>
      <c r="D60" s="108">
        <f t="shared" si="3"/>
        <v>0</v>
      </c>
      <c r="E60" s="108">
        <f t="shared" si="3"/>
        <v>115000</v>
      </c>
    </row>
    <row r="61" spans="1:5" ht="26.25">
      <c r="A61" s="93" t="s">
        <v>407</v>
      </c>
      <c r="B61" s="97" t="s">
        <v>408</v>
      </c>
      <c r="C61" s="109">
        <f t="shared" si="3"/>
        <v>115000</v>
      </c>
      <c r="D61" s="109">
        <f t="shared" si="3"/>
        <v>0</v>
      </c>
      <c r="E61" s="109">
        <f t="shared" si="3"/>
        <v>115000</v>
      </c>
    </row>
    <row r="62" spans="1:5" ht="39">
      <c r="A62" s="93" t="s">
        <v>409</v>
      </c>
      <c r="B62" s="97" t="s">
        <v>410</v>
      </c>
      <c r="C62" s="109">
        <v>115000</v>
      </c>
      <c r="D62" s="77"/>
      <c r="E62" s="75">
        <f>C62+D62</f>
        <v>115000</v>
      </c>
    </row>
    <row r="63" spans="1:5" ht="15">
      <c r="A63" s="92" t="s">
        <v>411</v>
      </c>
      <c r="B63" s="110" t="s">
        <v>412</v>
      </c>
      <c r="C63" s="108">
        <f aca="true" t="shared" si="4" ref="C63:E64">C64</f>
        <v>5000</v>
      </c>
      <c r="D63" s="108">
        <f t="shared" si="4"/>
        <v>0</v>
      </c>
      <c r="E63" s="108">
        <f t="shared" si="4"/>
        <v>5000</v>
      </c>
    </row>
    <row r="64" spans="1:5" ht="15">
      <c r="A64" s="93" t="s">
        <v>413</v>
      </c>
      <c r="B64" s="111" t="s">
        <v>414</v>
      </c>
      <c r="C64" s="112">
        <f t="shared" si="4"/>
        <v>5000</v>
      </c>
      <c r="D64" s="112">
        <f t="shared" si="4"/>
        <v>0</v>
      </c>
      <c r="E64" s="112">
        <f t="shared" si="4"/>
        <v>5000</v>
      </c>
    </row>
    <row r="65" spans="1:5" ht="26.25">
      <c r="A65" s="93" t="s">
        <v>415</v>
      </c>
      <c r="B65" s="94" t="s">
        <v>416</v>
      </c>
      <c r="C65" s="112">
        <v>5000</v>
      </c>
      <c r="D65" s="77"/>
      <c r="E65" s="75">
        <f>C65+D65</f>
        <v>5000</v>
      </c>
    </row>
    <row r="66" spans="1:5" ht="15">
      <c r="A66" s="113" t="s">
        <v>417</v>
      </c>
      <c r="B66" s="114" t="s">
        <v>418</v>
      </c>
      <c r="C66" s="115">
        <f>C67</f>
        <v>23485294.41</v>
      </c>
      <c r="D66" s="115">
        <f>D67</f>
        <v>0</v>
      </c>
      <c r="E66" s="115">
        <f>E67</f>
        <v>23485294.41</v>
      </c>
    </row>
    <row r="67" spans="1:5" ht="26.25">
      <c r="A67" s="116" t="s">
        <v>419</v>
      </c>
      <c r="B67" s="100" t="s">
        <v>420</v>
      </c>
      <c r="C67" s="117">
        <f>C68+C73+C76+C70+C71</f>
        <v>23485294.41</v>
      </c>
      <c r="D67" s="117">
        <f>D68+D73+D76+D70+D71</f>
        <v>0</v>
      </c>
      <c r="E67" s="117">
        <f>E68+E73+E76+E70+E71</f>
        <v>23485294.41</v>
      </c>
    </row>
    <row r="68" spans="1:5" ht="26.25">
      <c r="A68" s="118" t="s">
        <v>457</v>
      </c>
      <c r="B68" s="119" t="s">
        <v>421</v>
      </c>
      <c r="C68" s="117">
        <f>C69</f>
        <v>12494176</v>
      </c>
      <c r="D68" s="117">
        <f>D69</f>
        <v>0</v>
      </c>
      <c r="E68" s="117">
        <f>E69</f>
        <v>12494176</v>
      </c>
    </row>
    <row r="69" spans="1:5" ht="26.25">
      <c r="A69" s="118" t="s">
        <v>456</v>
      </c>
      <c r="B69" s="100" t="s">
        <v>422</v>
      </c>
      <c r="C69" s="117">
        <v>12494176</v>
      </c>
      <c r="D69" s="77"/>
      <c r="E69" s="75">
        <f>C69+D69</f>
        <v>12494176</v>
      </c>
    </row>
    <row r="70" spans="1:5" ht="52.5">
      <c r="A70" s="118" t="s">
        <v>455</v>
      </c>
      <c r="B70" s="100" t="s">
        <v>423</v>
      </c>
      <c r="C70" s="117">
        <v>9312764.41</v>
      </c>
      <c r="D70" s="77"/>
      <c r="E70" s="75">
        <f>C70+D70</f>
        <v>9312764.41</v>
      </c>
    </row>
    <row r="71" spans="1:5" ht="26.25">
      <c r="A71" s="118" t="s">
        <v>443</v>
      </c>
      <c r="B71" s="100" t="s">
        <v>444</v>
      </c>
      <c r="C71" s="117">
        <f>C72</f>
        <v>300000</v>
      </c>
      <c r="D71" s="117">
        <f>D72</f>
        <v>0</v>
      </c>
      <c r="E71" s="117">
        <f>E72</f>
        <v>300000</v>
      </c>
    </row>
    <row r="72" spans="1:5" ht="66">
      <c r="A72" s="118" t="s">
        <v>445</v>
      </c>
      <c r="B72" s="100" t="s">
        <v>446</v>
      </c>
      <c r="C72" s="117">
        <v>300000</v>
      </c>
      <c r="D72" s="77"/>
      <c r="E72" s="75">
        <f>C72+D72</f>
        <v>300000</v>
      </c>
    </row>
    <row r="73" spans="1:5" ht="26.25">
      <c r="A73" s="118" t="s">
        <v>454</v>
      </c>
      <c r="B73" s="100" t="s">
        <v>424</v>
      </c>
      <c r="C73" s="117">
        <f aca="true" t="shared" si="5" ref="C73:E74">C74</f>
        <v>686374</v>
      </c>
      <c r="D73" s="117">
        <f t="shared" si="5"/>
        <v>0</v>
      </c>
      <c r="E73" s="117">
        <f t="shared" si="5"/>
        <v>686374</v>
      </c>
    </row>
    <row r="74" spans="1:5" ht="39">
      <c r="A74" s="118" t="s">
        <v>453</v>
      </c>
      <c r="B74" s="100" t="s">
        <v>425</v>
      </c>
      <c r="C74" s="117">
        <f t="shared" si="5"/>
        <v>686374</v>
      </c>
      <c r="D74" s="117">
        <f t="shared" si="5"/>
        <v>0</v>
      </c>
      <c r="E74" s="117">
        <f t="shared" si="5"/>
        <v>686374</v>
      </c>
    </row>
    <row r="75" spans="1:5" ht="39">
      <c r="A75" s="118" t="s">
        <v>452</v>
      </c>
      <c r="B75" s="100" t="s">
        <v>426</v>
      </c>
      <c r="C75" s="117">
        <v>686374</v>
      </c>
      <c r="D75" s="77"/>
      <c r="E75" s="75">
        <f>C75+D75</f>
        <v>686374</v>
      </c>
    </row>
    <row r="76" spans="1:5" ht="52.5">
      <c r="A76" s="118" t="s">
        <v>427</v>
      </c>
      <c r="B76" s="100" t="s">
        <v>428</v>
      </c>
      <c r="C76" s="117">
        <f>C77+C79</f>
        <v>691980</v>
      </c>
      <c r="D76" s="117">
        <f>D77+D79</f>
        <v>0</v>
      </c>
      <c r="E76" s="117">
        <f>E77+E79</f>
        <v>691980</v>
      </c>
    </row>
    <row r="77" spans="1:5" ht="52.5">
      <c r="A77" s="118" t="s">
        <v>429</v>
      </c>
      <c r="B77" s="100" t="s">
        <v>430</v>
      </c>
      <c r="C77" s="117">
        <f>C78</f>
        <v>317000</v>
      </c>
      <c r="D77" s="117">
        <f>D78</f>
        <v>0</v>
      </c>
      <c r="E77" s="117">
        <f>E78</f>
        <v>317000</v>
      </c>
    </row>
    <row r="78" spans="1:5" ht="66">
      <c r="A78" s="118" t="s">
        <v>451</v>
      </c>
      <c r="B78" s="100" t="s">
        <v>431</v>
      </c>
      <c r="C78" s="117">
        <v>317000</v>
      </c>
      <c r="D78" s="77"/>
      <c r="E78" s="75">
        <f>C78+D78</f>
        <v>317000</v>
      </c>
    </row>
    <row r="79" spans="1:5" ht="52.5">
      <c r="A79" s="118" t="s">
        <v>450</v>
      </c>
      <c r="B79" s="100" t="s">
        <v>449</v>
      </c>
      <c r="C79" s="117">
        <v>374980</v>
      </c>
      <c r="D79" s="77"/>
      <c r="E79" s="75">
        <f>C79+D79</f>
        <v>374980</v>
      </c>
    </row>
    <row r="80" spans="1:5" ht="15">
      <c r="A80" s="92"/>
      <c r="B80" s="90" t="s">
        <v>432</v>
      </c>
      <c r="C80" s="91">
        <f>C8+C66</f>
        <v>62976913</v>
      </c>
      <c r="D80" s="91">
        <f>D8+D66</f>
        <v>0</v>
      </c>
      <c r="E80" s="91">
        <f>E8+E66</f>
        <v>62976913</v>
      </c>
    </row>
  </sheetData>
  <sheetProtection/>
  <mergeCells count="8">
    <mergeCell ref="A1:C1"/>
    <mergeCell ref="C2:E2"/>
    <mergeCell ref="A3:E3"/>
    <mergeCell ref="A5:A6"/>
    <mergeCell ref="B5:B6"/>
    <mergeCell ref="C5:C6"/>
    <mergeCell ref="D5:D6"/>
    <mergeCell ref="E5:E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1">
      <selection activeCell="F1" sqref="F1:H1"/>
    </sheetView>
  </sheetViews>
  <sheetFormatPr defaultColWidth="9.00390625" defaultRowHeight="15.75"/>
  <cols>
    <col min="1" max="1" width="48.875" style="18" customWidth="1"/>
    <col min="2" max="2" width="6.75390625" style="20" customWidth="1"/>
    <col min="3" max="3" width="7.25390625" style="64" customWidth="1"/>
    <col min="4" max="4" width="14.75390625" style="20" customWidth="1"/>
    <col min="5" max="5" width="10.875" style="20" customWidth="1"/>
    <col min="6" max="6" width="14.75390625" style="20" customWidth="1"/>
    <col min="7" max="7" width="12.375" style="20" bestFit="1" customWidth="1"/>
    <col min="8" max="8" width="12.75390625" style="20" customWidth="1"/>
    <col min="9" max="9" width="14.50390625" style="20" customWidth="1"/>
    <col min="10" max="10" width="9.00390625" style="20" customWidth="1"/>
    <col min="11" max="11" width="12.125" style="20" bestFit="1" customWidth="1"/>
    <col min="12" max="16384" width="9.00390625" style="20" customWidth="1"/>
  </cols>
  <sheetData>
    <row r="1" spans="2:9" ht="51.75" customHeight="1">
      <c r="B1" s="19"/>
      <c r="C1" s="19"/>
      <c r="F1" s="122" t="s">
        <v>469</v>
      </c>
      <c r="G1" s="122"/>
      <c r="H1" s="122"/>
      <c r="I1" s="21"/>
    </row>
    <row r="2" spans="1:8" ht="18" customHeight="1">
      <c r="A2" s="128" t="s">
        <v>270</v>
      </c>
      <c r="B2" s="128"/>
      <c r="C2" s="128"/>
      <c r="D2" s="128"/>
      <c r="E2" s="128"/>
      <c r="F2" s="128"/>
      <c r="G2" s="128"/>
      <c r="H2" s="128"/>
    </row>
    <row r="3" spans="2:8" ht="12.75">
      <c r="B3" s="18"/>
      <c r="C3" s="22"/>
      <c r="D3" s="18"/>
      <c r="E3" s="18"/>
      <c r="F3" s="23"/>
      <c r="H3" s="23" t="s">
        <v>12</v>
      </c>
    </row>
    <row r="4" spans="1:12" ht="54.75">
      <c r="A4" s="24" t="s">
        <v>0</v>
      </c>
      <c r="B4" s="17" t="s">
        <v>13</v>
      </c>
      <c r="C4" s="24" t="s">
        <v>14</v>
      </c>
      <c r="D4" s="24" t="s">
        <v>15</v>
      </c>
      <c r="E4" s="17" t="s">
        <v>16</v>
      </c>
      <c r="F4" s="17" t="s">
        <v>271</v>
      </c>
      <c r="G4" s="25" t="s">
        <v>1</v>
      </c>
      <c r="H4" s="17" t="s">
        <v>272</v>
      </c>
      <c r="I4" s="65"/>
      <c r="J4" s="67"/>
      <c r="K4" s="66"/>
      <c r="L4" s="66"/>
    </row>
    <row r="5" spans="1:8" ht="12.7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8">
        <v>7</v>
      </c>
      <c r="H5" s="28">
        <v>8</v>
      </c>
    </row>
    <row r="6" spans="1:11" s="32" customFormat="1" ht="15">
      <c r="A6" s="29" t="s">
        <v>17</v>
      </c>
      <c r="B6" s="30"/>
      <c r="C6" s="30"/>
      <c r="D6" s="30"/>
      <c r="E6" s="30"/>
      <c r="F6" s="31">
        <f>F7+F192+F215</f>
        <v>64044065</v>
      </c>
      <c r="G6" s="31">
        <f>G7+G192+G215</f>
        <v>519601.49000000005</v>
      </c>
      <c r="H6" s="31">
        <f>H7+H192+H215</f>
        <v>64563666.49</v>
      </c>
      <c r="I6" s="68"/>
      <c r="K6" s="68"/>
    </row>
    <row r="7" spans="1:8" s="32" customFormat="1" ht="15">
      <c r="A7" s="33" t="s">
        <v>18</v>
      </c>
      <c r="B7" s="34" t="s">
        <v>19</v>
      </c>
      <c r="C7" s="34"/>
      <c r="D7" s="34"/>
      <c r="E7" s="34"/>
      <c r="F7" s="31">
        <f>F8+F53+F62+F74+F103+F132+F139+F163+F170+F179+F185</f>
        <v>51471209</v>
      </c>
      <c r="G7" s="31">
        <f>G8+G53+G62+G74+G103+G132+G139+G163+G170+G179+G185</f>
        <v>519601.49000000005</v>
      </c>
      <c r="H7" s="31">
        <f>H8+H53+H62+H74+H103+H132+H139+H163+H170+H179+H185</f>
        <v>51990810.49</v>
      </c>
    </row>
    <row r="8" spans="1:8" s="37" customFormat="1" ht="15">
      <c r="A8" s="35" t="s">
        <v>20</v>
      </c>
      <c r="B8" s="36" t="s">
        <v>19</v>
      </c>
      <c r="C8" s="36" t="s">
        <v>21</v>
      </c>
      <c r="D8" s="34"/>
      <c r="E8" s="34"/>
      <c r="F8" s="31">
        <f>F9+F16+F28+F34</f>
        <v>17311968</v>
      </c>
      <c r="G8" s="31">
        <f>G9+G16+G28+G34</f>
        <v>218058.83</v>
      </c>
      <c r="H8" s="31">
        <f>H9+H16+H28+H34</f>
        <v>17530026.83</v>
      </c>
    </row>
    <row r="9" spans="1:8" s="37" customFormat="1" ht="63" customHeight="1">
      <c r="A9" s="38" t="s">
        <v>22</v>
      </c>
      <c r="B9" s="34" t="s">
        <v>19</v>
      </c>
      <c r="C9" s="34" t="s">
        <v>23</v>
      </c>
      <c r="D9" s="34"/>
      <c r="E9" s="34"/>
      <c r="F9" s="39">
        <f aca="true" t="shared" si="0" ref="F9:H10">F10</f>
        <v>359340</v>
      </c>
      <c r="G9" s="39">
        <f t="shared" si="0"/>
        <v>0</v>
      </c>
      <c r="H9" s="39">
        <f t="shared" si="0"/>
        <v>359340</v>
      </c>
    </row>
    <row r="10" spans="1:8" s="37" customFormat="1" ht="30.75">
      <c r="A10" s="38" t="s">
        <v>24</v>
      </c>
      <c r="B10" s="34" t="s">
        <v>19</v>
      </c>
      <c r="C10" s="34" t="s">
        <v>23</v>
      </c>
      <c r="D10" s="40" t="s">
        <v>25</v>
      </c>
      <c r="E10" s="34"/>
      <c r="F10" s="39">
        <f t="shared" si="0"/>
        <v>359340</v>
      </c>
      <c r="G10" s="39">
        <f t="shared" si="0"/>
        <v>0</v>
      </c>
      <c r="H10" s="39">
        <f t="shared" si="0"/>
        <v>359340</v>
      </c>
    </row>
    <row r="11" spans="1:8" s="37" customFormat="1" ht="15">
      <c r="A11" s="33" t="s">
        <v>26</v>
      </c>
      <c r="B11" s="34" t="s">
        <v>19</v>
      </c>
      <c r="C11" s="34" t="s">
        <v>23</v>
      </c>
      <c r="D11" s="40" t="s">
        <v>27</v>
      </c>
      <c r="E11" s="34"/>
      <c r="F11" s="39">
        <f>F12+F14</f>
        <v>359340</v>
      </c>
      <c r="G11" s="39">
        <f>G12+G14</f>
        <v>0</v>
      </c>
      <c r="H11" s="39">
        <f>H12+H14</f>
        <v>359340</v>
      </c>
    </row>
    <row r="12" spans="1:8" s="37" customFormat="1" ht="78">
      <c r="A12" s="38" t="s">
        <v>28</v>
      </c>
      <c r="B12" s="40" t="s">
        <v>19</v>
      </c>
      <c r="C12" s="40" t="s">
        <v>23</v>
      </c>
      <c r="D12" s="40" t="s">
        <v>27</v>
      </c>
      <c r="E12" s="40" t="s">
        <v>29</v>
      </c>
      <c r="F12" s="39">
        <f>F13</f>
        <v>259284</v>
      </c>
      <c r="G12" s="39">
        <f>G13</f>
        <v>0</v>
      </c>
      <c r="H12" s="39">
        <f>H13</f>
        <v>259284</v>
      </c>
    </row>
    <row r="13" spans="1:8" s="37" customFormat="1" ht="30.75">
      <c r="A13" s="38" t="s">
        <v>30</v>
      </c>
      <c r="B13" s="40" t="s">
        <v>19</v>
      </c>
      <c r="C13" s="40" t="s">
        <v>23</v>
      </c>
      <c r="D13" s="40" t="s">
        <v>27</v>
      </c>
      <c r="E13" s="40" t="s">
        <v>31</v>
      </c>
      <c r="F13" s="39">
        <v>259284</v>
      </c>
      <c r="H13" s="39">
        <f>F13+G13</f>
        <v>259284</v>
      </c>
    </row>
    <row r="14" spans="1:8" s="37" customFormat="1" ht="30.75">
      <c r="A14" s="38" t="s">
        <v>32</v>
      </c>
      <c r="B14" s="40" t="s">
        <v>19</v>
      </c>
      <c r="C14" s="40" t="s">
        <v>23</v>
      </c>
      <c r="D14" s="40" t="s">
        <v>27</v>
      </c>
      <c r="E14" s="40" t="s">
        <v>33</v>
      </c>
      <c r="F14" s="39">
        <f>F15</f>
        <v>100056</v>
      </c>
      <c r="G14" s="39">
        <f>G15</f>
        <v>0</v>
      </c>
      <c r="H14" s="39">
        <f>H15</f>
        <v>100056</v>
      </c>
    </row>
    <row r="15" spans="1:8" s="37" customFormat="1" ht="30.75">
      <c r="A15" s="38" t="s">
        <v>34</v>
      </c>
      <c r="B15" s="40" t="s">
        <v>19</v>
      </c>
      <c r="C15" s="40" t="s">
        <v>23</v>
      </c>
      <c r="D15" s="40" t="s">
        <v>27</v>
      </c>
      <c r="E15" s="40" t="s">
        <v>35</v>
      </c>
      <c r="F15" s="39">
        <v>100056</v>
      </c>
      <c r="H15" s="39">
        <f>F15+G15</f>
        <v>100056</v>
      </c>
    </row>
    <row r="16" spans="1:8" s="42" customFormat="1" ht="62.25">
      <c r="A16" s="33" t="s">
        <v>36</v>
      </c>
      <c r="B16" s="34" t="s">
        <v>19</v>
      </c>
      <c r="C16" s="34" t="s">
        <v>37</v>
      </c>
      <c r="D16" s="41"/>
      <c r="E16" s="34"/>
      <c r="F16" s="39">
        <f>F17</f>
        <v>14396017</v>
      </c>
      <c r="G16" s="39">
        <f>G17</f>
        <v>0</v>
      </c>
      <c r="H16" s="39">
        <f>H17</f>
        <v>14396017</v>
      </c>
    </row>
    <row r="17" spans="1:8" s="42" customFormat="1" ht="30.75">
      <c r="A17" s="38" t="s">
        <v>38</v>
      </c>
      <c r="B17" s="40" t="s">
        <v>19</v>
      </c>
      <c r="C17" s="40" t="s">
        <v>37</v>
      </c>
      <c r="D17" s="40" t="s">
        <v>39</v>
      </c>
      <c r="E17" s="34"/>
      <c r="F17" s="39">
        <f>F18+F25</f>
        <v>14396017</v>
      </c>
      <c r="G17" s="39">
        <f>G18+G25</f>
        <v>0</v>
      </c>
      <c r="H17" s="39">
        <f>H18+H25</f>
        <v>14396017</v>
      </c>
    </row>
    <row r="18" spans="1:8" s="42" customFormat="1" ht="15">
      <c r="A18" s="38" t="s">
        <v>26</v>
      </c>
      <c r="B18" s="40" t="s">
        <v>19</v>
      </c>
      <c r="C18" s="40" t="s">
        <v>40</v>
      </c>
      <c r="D18" s="40" t="s">
        <v>41</v>
      </c>
      <c r="E18" s="34"/>
      <c r="F18" s="39">
        <f>F19+F21+F23</f>
        <v>13617982</v>
      </c>
      <c r="G18" s="39">
        <f>G19+G21+G23</f>
        <v>0</v>
      </c>
      <c r="H18" s="39">
        <f>H19+H21+H23</f>
        <v>13617982</v>
      </c>
    </row>
    <row r="19" spans="1:8" s="42" customFormat="1" ht="78">
      <c r="A19" s="38" t="s">
        <v>28</v>
      </c>
      <c r="B19" s="40" t="s">
        <v>19</v>
      </c>
      <c r="C19" s="40" t="s">
        <v>40</v>
      </c>
      <c r="D19" s="40" t="s">
        <v>41</v>
      </c>
      <c r="E19" s="40" t="s">
        <v>29</v>
      </c>
      <c r="F19" s="39">
        <f>F20</f>
        <v>10399652</v>
      </c>
      <c r="G19" s="39">
        <f>G20</f>
        <v>0</v>
      </c>
      <c r="H19" s="39">
        <f>H20</f>
        <v>10399652</v>
      </c>
    </row>
    <row r="20" spans="1:8" s="42" customFormat="1" ht="30.75">
      <c r="A20" s="38" t="s">
        <v>30</v>
      </c>
      <c r="B20" s="40" t="s">
        <v>19</v>
      </c>
      <c r="C20" s="40" t="s">
        <v>40</v>
      </c>
      <c r="D20" s="40" t="s">
        <v>41</v>
      </c>
      <c r="E20" s="40" t="s">
        <v>31</v>
      </c>
      <c r="F20" s="39">
        <v>10399652</v>
      </c>
      <c r="G20" s="39"/>
      <c r="H20" s="39">
        <f>F20+G20</f>
        <v>10399652</v>
      </c>
    </row>
    <row r="21" spans="1:8" s="42" customFormat="1" ht="30.75">
      <c r="A21" s="38" t="s">
        <v>32</v>
      </c>
      <c r="B21" s="40" t="s">
        <v>19</v>
      </c>
      <c r="C21" s="40" t="s">
        <v>40</v>
      </c>
      <c r="D21" s="40" t="s">
        <v>41</v>
      </c>
      <c r="E21" s="40" t="s">
        <v>33</v>
      </c>
      <c r="F21" s="39">
        <f>F22</f>
        <v>3216330</v>
      </c>
      <c r="G21" s="39">
        <f>G22</f>
        <v>0</v>
      </c>
      <c r="H21" s="39">
        <f>H22</f>
        <v>3216330</v>
      </c>
    </row>
    <row r="22" spans="1:8" s="42" customFormat="1" ht="30.75">
      <c r="A22" s="38" t="s">
        <v>34</v>
      </c>
      <c r="B22" s="40" t="s">
        <v>19</v>
      </c>
      <c r="C22" s="40" t="s">
        <v>40</v>
      </c>
      <c r="D22" s="40" t="s">
        <v>41</v>
      </c>
      <c r="E22" s="40" t="s">
        <v>35</v>
      </c>
      <c r="F22" s="39">
        <v>3216330</v>
      </c>
      <c r="G22" s="39"/>
      <c r="H22" s="39">
        <f>F22+G22</f>
        <v>3216330</v>
      </c>
    </row>
    <row r="23" spans="1:8" s="42" customFormat="1" ht="15">
      <c r="A23" s="43" t="s">
        <v>42</v>
      </c>
      <c r="B23" s="40" t="s">
        <v>19</v>
      </c>
      <c r="C23" s="40" t="s">
        <v>40</v>
      </c>
      <c r="D23" s="40" t="s">
        <v>41</v>
      </c>
      <c r="E23" s="40" t="s">
        <v>43</v>
      </c>
      <c r="F23" s="39">
        <f>F24</f>
        <v>2000</v>
      </c>
      <c r="G23" s="39">
        <f>G24</f>
        <v>0</v>
      </c>
      <c r="H23" s="39">
        <f>H24</f>
        <v>2000</v>
      </c>
    </row>
    <row r="24" spans="1:8" s="42" customFormat="1" ht="15">
      <c r="A24" s="43" t="s">
        <v>44</v>
      </c>
      <c r="B24" s="40" t="s">
        <v>19</v>
      </c>
      <c r="C24" s="40" t="s">
        <v>40</v>
      </c>
      <c r="D24" s="40" t="s">
        <v>41</v>
      </c>
      <c r="E24" s="40" t="s">
        <v>45</v>
      </c>
      <c r="F24" s="39">
        <v>2000</v>
      </c>
      <c r="H24" s="39">
        <f>F24+G24</f>
        <v>2000</v>
      </c>
    </row>
    <row r="25" spans="1:8" s="42" customFormat="1" ht="46.5">
      <c r="A25" s="33" t="s">
        <v>46</v>
      </c>
      <c r="B25" s="40" t="s">
        <v>19</v>
      </c>
      <c r="C25" s="40" t="s">
        <v>40</v>
      </c>
      <c r="D25" s="40" t="s">
        <v>47</v>
      </c>
      <c r="E25" s="34"/>
      <c r="F25" s="39">
        <f aca="true" t="shared" si="1" ref="F25:H26">F26</f>
        <v>778035</v>
      </c>
      <c r="G25" s="39">
        <f t="shared" si="1"/>
        <v>0</v>
      </c>
      <c r="H25" s="39">
        <f t="shared" si="1"/>
        <v>778035</v>
      </c>
    </row>
    <row r="26" spans="1:8" s="42" customFormat="1" ht="78">
      <c r="A26" s="38" t="s">
        <v>28</v>
      </c>
      <c r="B26" s="40" t="s">
        <v>19</v>
      </c>
      <c r="C26" s="40" t="s">
        <v>40</v>
      </c>
      <c r="D26" s="40" t="s">
        <v>47</v>
      </c>
      <c r="E26" s="40" t="s">
        <v>29</v>
      </c>
      <c r="F26" s="39">
        <f t="shared" si="1"/>
        <v>778035</v>
      </c>
      <c r="G26" s="39">
        <f t="shared" si="1"/>
        <v>0</v>
      </c>
      <c r="H26" s="39">
        <f t="shared" si="1"/>
        <v>778035</v>
      </c>
    </row>
    <row r="27" spans="1:8" s="42" customFormat="1" ht="30.75">
      <c r="A27" s="38" t="s">
        <v>30</v>
      </c>
      <c r="B27" s="40" t="s">
        <v>19</v>
      </c>
      <c r="C27" s="40" t="s">
        <v>40</v>
      </c>
      <c r="D27" s="40" t="s">
        <v>47</v>
      </c>
      <c r="E27" s="40" t="s">
        <v>31</v>
      </c>
      <c r="F27" s="39">
        <v>778035</v>
      </c>
      <c r="G27" s="39"/>
      <c r="H27" s="39">
        <f>F27+G27</f>
        <v>778035</v>
      </c>
    </row>
    <row r="28" spans="1:8" s="42" customFormat="1" ht="15">
      <c r="A28" s="33" t="s">
        <v>48</v>
      </c>
      <c r="B28" s="34" t="s">
        <v>19</v>
      </c>
      <c r="C28" s="34" t="s">
        <v>49</v>
      </c>
      <c r="D28" s="34"/>
      <c r="E28" s="34"/>
      <c r="F28" s="39">
        <f>F29</f>
        <v>100000</v>
      </c>
      <c r="G28" s="39">
        <f>G29</f>
        <v>0</v>
      </c>
      <c r="H28" s="39">
        <f>H29</f>
        <v>100000</v>
      </c>
    </row>
    <row r="29" spans="1:8" s="42" customFormat="1" ht="46.5">
      <c r="A29" s="38" t="s">
        <v>50</v>
      </c>
      <c r="B29" s="40" t="s">
        <v>19</v>
      </c>
      <c r="C29" s="40" t="s">
        <v>49</v>
      </c>
      <c r="D29" s="40" t="s">
        <v>51</v>
      </c>
      <c r="E29" s="40"/>
      <c r="F29" s="39">
        <f>F31</f>
        <v>100000</v>
      </c>
      <c r="G29" s="39">
        <f>G31</f>
        <v>0</v>
      </c>
      <c r="H29" s="39">
        <f>H31</f>
        <v>100000</v>
      </c>
    </row>
    <row r="30" spans="1:8" s="42" customFormat="1" ht="30.75">
      <c r="A30" s="38" t="s">
        <v>52</v>
      </c>
      <c r="B30" s="40" t="s">
        <v>19</v>
      </c>
      <c r="C30" s="40" t="s">
        <v>49</v>
      </c>
      <c r="D30" s="40" t="s">
        <v>53</v>
      </c>
      <c r="E30" s="40"/>
      <c r="F30" s="39">
        <f>F31</f>
        <v>100000</v>
      </c>
      <c r="G30" s="39">
        <f aca="true" t="shared" si="2" ref="G30:H32">G31</f>
        <v>0</v>
      </c>
      <c r="H30" s="39">
        <f t="shared" si="2"/>
        <v>100000</v>
      </c>
    </row>
    <row r="31" spans="1:8" s="42" customFormat="1" ht="20.25" customHeight="1">
      <c r="A31" s="38" t="s">
        <v>54</v>
      </c>
      <c r="B31" s="40" t="s">
        <v>19</v>
      </c>
      <c r="C31" s="40" t="s">
        <v>49</v>
      </c>
      <c r="D31" s="40" t="s">
        <v>53</v>
      </c>
      <c r="E31" s="40"/>
      <c r="F31" s="39">
        <f>F32</f>
        <v>100000</v>
      </c>
      <c r="G31" s="39">
        <f t="shared" si="2"/>
        <v>0</v>
      </c>
      <c r="H31" s="39">
        <f t="shared" si="2"/>
        <v>100000</v>
      </c>
    </row>
    <row r="32" spans="1:8" s="42" customFormat="1" ht="15">
      <c r="A32" s="38" t="s">
        <v>42</v>
      </c>
      <c r="B32" s="40" t="s">
        <v>19</v>
      </c>
      <c r="C32" s="40" t="s">
        <v>49</v>
      </c>
      <c r="D32" s="40" t="s">
        <v>53</v>
      </c>
      <c r="E32" s="40" t="s">
        <v>43</v>
      </c>
      <c r="F32" s="39">
        <f>F33</f>
        <v>100000</v>
      </c>
      <c r="G32" s="39">
        <f t="shared" si="2"/>
        <v>0</v>
      </c>
      <c r="H32" s="39">
        <f t="shared" si="2"/>
        <v>100000</v>
      </c>
    </row>
    <row r="33" spans="1:8" s="42" customFormat="1" ht="15">
      <c r="A33" s="38" t="s">
        <v>55</v>
      </c>
      <c r="B33" s="40" t="s">
        <v>19</v>
      </c>
      <c r="C33" s="40" t="s">
        <v>49</v>
      </c>
      <c r="D33" s="40" t="s">
        <v>53</v>
      </c>
      <c r="E33" s="40" t="s">
        <v>56</v>
      </c>
      <c r="F33" s="39">
        <v>100000</v>
      </c>
      <c r="H33" s="39">
        <f>F33+G33</f>
        <v>100000</v>
      </c>
    </row>
    <row r="34" spans="1:8" s="42" customFormat="1" ht="15">
      <c r="A34" s="33" t="s">
        <v>57</v>
      </c>
      <c r="B34" s="34" t="s">
        <v>19</v>
      </c>
      <c r="C34" s="34" t="s">
        <v>58</v>
      </c>
      <c r="D34" s="41"/>
      <c r="E34" s="34"/>
      <c r="F34" s="39">
        <f>F45+F35+F42</f>
        <v>2456611</v>
      </c>
      <c r="G34" s="39">
        <f>G45+G35+G42</f>
        <v>218058.83</v>
      </c>
      <c r="H34" s="39">
        <f>H45+H35+H42</f>
        <v>2674669.83</v>
      </c>
    </row>
    <row r="35" spans="1:8" s="42" customFormat="1" ht="28.5" customHeight="1">
      <c r="A35" s="33" t="s">
        <v>59</v>
      </c>
      <c r="B35" s="34" t="s">
        <v>19</v>
      </c>
      <c r="C35" s="34" t="s">
        <v>58</v>
      </c>
      <c r="D35" s="34" t="s">
        <v>60</v>
      </c>
      <c r="E35" s="34"/>
      <c r="F35" s="39">
        <f aca="true" t="shared" si="3" ref="F35:H36">F36</f>
        <v>1024203</v>
      </c>
      <c r="G35" s="39">
        <f t="shared" si="3"/>
        <v>0</v>
      </c>
      <c r="H35" s="39">
        <f t="shared" si="3"/>
        <v>1024203</v>
      </c>
    </row>
    <row r="36" spans="1:8" s="42" customFormat="1" ht="63.75" customHeight="1">
      <c r="A36" s="33" t="s">
        <v>61</v>
      </c>
      <c r="B36" s="34" t="s">
        <v>19</v>
      </c>
      <c r="C36" s="34" t="s">
        <v>58</v>
      </c>
      <c r="D36" s="34" t="s">
        <v>62</v>
      </c>
      <c r="E36" s="34"/>
      <c r="F36" s="39">
        <f t="shared" si="3"/>
        <v>1024203</v>
      </c>
      <c r="G36" s="39">
        <f t="shared" si="3"/>
        <v>0</v>
      </c>
      <c r="H36" s="39">
        <f t="shared" si="3"/>
        <v>1024203</v>
      </c>
    </row>
    <row r="37" spans="1:8" s="42" customFormat="1" ht="46.5">
      <c r="A37" s="33" t="s">
        <v>63</v>
      </c>
      <c r="B37" s="34" t="s">
        <v>19</v>
      </c>
      <c r="C37" s="34" t="s">
        <v>58</v>
      </c>
      <c r="D37" s="34" t="s">
        <v>64</v>
      </c>
      <c r="E37" s="34"/>
      <c r="F37" s="39">
        <f>F38+F40</f>
        <v>1024203</v>
      </c>
      <c r="G37" s="39">
        <f>G38+G40</f>
        <v>0</v>
      </c>
      <c r="H37" s="39">
        <f>H38+H40</f>
        <v>1024203</v>
      </c>
    </row>
    <row r="38" spans="1:8" s="42" customFormat="1" ht="78">
      <c r="A38" s="38" t="s">
        <v>28</v>
      </c>
      <c r="B38" s="34" t="s">
        <v>19</v>
      </c>
      <c r="C38" s="34" t="s">
        <v>58</v>
      </c>
      <c r="D38" s="34" t="s">
        <v>64</v>
      </c>
      <c r="E38" s="34" t="s">
        <v>29</v>
      </c>
      <c r="F38" s="39">
        <f>F39</f>
        <v>944203</v>
      </c>
      <c r="G38" s="39">
        <f>G39</f>
        <v>0</v>
      </c>
      <c r="H38" s="39">
        <f>H39</f>
        <v>944203</v>
      </c>
    </row>
    <row r="39" spans="1:8" s="42" customFormat="1" ht="30.75">
      <c r="A39" s="38" t="s">
        <v>30</v>
      </c>
      <c r="B39" s="34" t="s">
        <v>19</v>
      </c>
      <c r="C39" s="34" t="s">
        <v>58</v>
      </c>
      <c r="D39" s="34" t="s">
        <v>64</v>
      </c>
      <c r="E39" s="34" t="s">
        <v>31</v>
      </c>
      <c r="F39" s="39">
        <v>944203</v>
      </c>
      <c r="H39" s="39">
        <f>F39+G39</f>
        <v>944203</v>
      </c>
    </row>
    <row r="40" spans="1:8" s="42" customFormat="1" ht="30.75">
      <c r="A40" s="38" t="s">
        <v>32</v>
      </c>
      <c r="B40" s="34" t="s">
        <v>19</v>
      </c>
      <c r="C40" s="34" t="s">
        <v>58</v>
      </c>
      <c r="D40" s="34" t="s">
        <v>64</v>
      </c>
      <c r="E40" s="34" t="s">
        <v>33</v>
      </c>
      <c r="F40" s="39">
        <f>F41</f>
        <v>80000</v>
      </c>
      <c r="G40" s="39">
        <f>G41</f>
        <v>0</v>
      </c>
      <c r="H40" s="39">
        <f>H41</f>
        <v>80000</v>
      </c>
    </row>
    <row r="41" spans="1:8" s="42" customFormat="1" ht="30.75">
      <c r="A41" s="38" t="s">
        <v>34</v>
      </c>
      <c r="B41" s="34" t="s">
        <v>19</v>
      </c>
      <c r="C41" s="34" t="s">
        <v>58</v>
      </c>
      <c r="D41" s="34" t="s">
        <v>64</v>
      </c>
      <c r="E41" s="34" t="s">
        <v>35</v>
      </c>
      <c r="F41" s="39">
        <v>80000</v>
      </c>
      <c r="G41" s="39"/>
      <c r="H41" s="39">
        <f>F41+G41</f>
        <v>80000</v>
      </c>
    </row>
    <row r="42" spans="1:8" s="42" customFormat="1" ht="46.5">
      <c r="A42" s="38" t="s">
        <v>458</v>
      </c>
      <c r="B42" s="34" t="s">
        <v>19</v>
      </c>
      <c r="C42" s="34" t="s">
        <v>58</v>
      </c>
      <c r="D42" s="34" t="s">
        <v>459</v>
      </c>
      <c r="E42" s="34"/>
      <c r="F42" s="39">
        <f aca="true" t="shared" si="4" ref="F42:H43">F43</f>
        <v>374980</v>
      </c>
      <c r="G42" s="39">
        <f t="shared" si="4"/>
        <v>0</v>
      </c>
      <c r="H42" s="39">
        <f t="shared" si="4"/>
        <v>374980</v>
      </c>
    </row>
    <row r="43" spans="1:8" s="42" customFormat="1" ht="78">
      <c r="A43" s="38" t="s">
        <v>28</v>
      </c>
      <c r="B43" s="34" t="s">
        <v>19</v>
      </c>
      <c r="C43" s="34" t="s">
        <v>58</v>
      </c>
      <c r="D43" s="34" t="s">
        <v>459</v>
      </c>
      <c r="E43" s="34" t="s">
        <v>29</v>
      </c>
      <c r="F43" s="39">
        <f t="shared" si="4"/>
        <v>374980</v>
      </c>
      <c r="G43" s="39">
        <f t="shared" si="4"/>
        <v>0</v>
      </c>
      <c r="H43" s="39">
        <f t="shared" si="4"/>
        <v>374980</v>
      </c>
    </row>
    <row r="44" spans="1:8" s="42" customFormat="1" ht="30.75">
      <c r="A44" s="38" t="s">
        <v>30</v>
      </c>
      <c r="B44" s="34" t="s">
        <v>19</v>
      </c>
      <c r="C44" s="34" t="s">
        <v>58</v>
      </c>
      <c r="D44" s="34" t="s">
        <v>459</v>
      </c>
      <c r="E44" s="34" t="s">
        <v>31</v>
      </c>
      <c r="F44" s="39">
        <v>374980</v>
      </c>
      <c r="G44" s="39"/>
      <c r="H44" s="39">
        <f>F44+G44</f>
        <v>374980</v>
      </c>
    </row>
    <row r="45" spans="1:8" s="42" customFormat="1" ht="30.75">
      <c r="A45" s="38" t="s">
        <v>38</v>
      </c>
      <c r="B45" s="40" t="s">
        <v>19</v>
      </c>
      <c r="C45" s="40" t="s">
        <v>58</v>
      </c>
      <c r="D45" s="40" t="s">
        <v>39</v>
      </c>
      <c r="E45" s="34"/>
      <c r="F45" s="39">
        <f>F46</f>
        <v>1057428</v>
      </c>
      <c r="G45" s="39">
        <f>G46</f>
        <v>218058.83</v>
      </c>
      <c r="H45" s="39">
        <f>H46</f>
        <v>1275486.83</v>
      </c>
    </row>
    <row r="46" spans="1:8" s="42" customFormat="1" ht="15">
      <c r="A46" s="38" t="s">
        <v>65</v>
      </c>
      <c r="B46" s="40" t="s">
        <v>19</v>
      </c>
      <c r="C46" s="40" t="s">
        <v>58</v>
      </c>
      <c r="D46" s="40" t="s">
        <v>66</v>
      </c>
      <c r="E46" s="40"/>
      <c r="F46" s="39">
        <f>F47+F49+F51</f>
        <v>1057428</v>
      </c>
      <c r="G46" s="39">
        <f>G47+G49+G51</f>
        <v>218058.83</v>
      </c>
      <c r="H46" s="39">
        <f>H47+H49+H51</f>
        <v>1275486.83</v>
      </c>
    </row>
    <row r="47" spans="1:8" s="42" customFormat="1" ht="30.75">
      <c r="A47" s="38" t="s">
        <v>32</v>
      </c>
      <c r="B47" s="40" t="s">
        <v>19</v>
      </c>
      <c r="C47" s="40" t="s">
        <v>58</v>
      </c>
      <c r="D47" s="40" t="s">
        <v>66</v>
      </c>
      <c r="E47" s="40" t="s">
        <v>33</v>
      </c>
      <c r="F47" s="39">
        <f>F48</f>
        <v>847428</v>
      </c>
      <c r="G47" s="39">
        <f>G48</f>
        <v>218058.83</v>
      </c>
      <c r="H47" s="39">
        <f>H48</f>
        <v>1065486.83</v>
      </c>
    </row>
    <row r="48" spans="1:8" s="42" customFormat="1" ht="30.75">
      <c r="A48" s="38" t="s">
        <v>34</v>
      </c>
      <c r="B48" s="40" t="s">
        <v>19</v>
      </c>
      <c r="C48" s="40" t="s">
        <v>58</v>
      </c>
      <c r="D48" s="40" t="s">
        <v>66</v>
      </c>
      <c r="E48" s="40" t="s">
        <v>35</v>
      </c>
      <c r="F48" s="39">
        <v>847428</v>
      </c>
      <c r="G48" s="39">
        <v>218058.83</v>
      </c>
      <c r="H48" s="39">
        <f>F48+G48</f>
        <v>1065486.83</v>
      </c>
    </row>
    <row r="49" spans="1:8" s="42" customFormat="1" ht="15">
      <c r="A49" s="38" t="s">
        <v>67</v>
      </c>
      <c r="B49" s="40" t="s">
        <v>19</v>
      </c>
      <c r="C49" s="40" t="s">
        <v>58</v>
      </c>
      <c r="D49" s="40" t="s">
        <v>66</v>
      </c>
      <c r="E49" s="40" t="s">
        <v>68</v>
      </c>
      <c r="F49" s="39">
        <f>F50</f>
        <v>65000</v>
      </c>
      <c r="G49" s="39">
        <f>G50</f>
        <v>0</v>
      </c>
      <c r="H49" s="39">
        <f>H50</f>
        <v>65000</v>
      </c>
    </row>
    <row r="50" spans="1:8" s="42" customFormat="1" ht="15">
      <c r="A50" s="38" t="s">
        <v>69</v>
      </c>
      <c r="B50" s="40" t="s">
        <v>19</v>
      </c>
      <c r="C50" s="40" t="s">
        <v>58</v>
      </c>
      <c r="D50" s="40" t="s">
        <v>66</v>
      </c>
      <c r="E50" s="40" t="s">
        <v>70</v>
      </c>
      <c r="F50" s="39">
        <v>65000</v>
      </c>
      <c r="G50" s="39"/>
      <c r="H50" s="39">
        <f>F50+G50</f>
        <v>65000</v>
      </c>
    </row>
    <row r="51" spans="1:8" s="42" customFormat="1" ht="15">
      <c r="A51" s="38" t="s">
        <v>42</v>
      </c>
      <c r="B51" s="40" t="s">
        <v>19</v>
      </c>
      <c r="C51" s="40" t="s">
        <v>58</v>
      </c>
      <c r="D51" s="40" t="s">
        <v>66</v>
      </c>
      <c r="E51" s="40" t="s">
        <v>43</v>
      </c>
      <c r="F51" s="39">
        <f>F52</f>
        <v>145000</v>
      </c>
      <c r="G51" s="39">
        <f>G52</f>
        <v>0</v>
      </c>
      <c r="H51" s="39">
        <f>H52</f>
        <v>145000</v>
      </c>
    </row>
    <row r="52" spans="1:8" s="42" customFormat="1" ht="15">
      <c r="A52" s="38" t="s">
        <v>44</v>
      </c>
      <c r="B52" s="40" t="s">
        <v>19</v>
      </c>
      <c r="C52" s="40" t="s">
        <v>58</v>
      </c>
      <c r="D52" s="40" t="s">
        <v>66</v>
      </c>
      <c r="E52" s="40" t="s">
        <v>45</v>
      </c>
      <c r="F52" s="39">
        <v>145000</v>
      </c>
      <c r="H52" s="39">
        <f>F52+G52</f>
        <v>145000</v>
      </c>
    </row>
    <row r="53" spans="1:8" s="42" customFormat="1" ht="15">
      <c r="A53" s="35" t="s">
        <v>71</v>
      </c>
      <c r="B53" s="36" t="s">
        <v>19</v>
      </c>
      <c r="C53" s="36" t="s">
        <v>72</v>
      </c>
      <c r="D53" s="34"/>
      <c r="E53" s="36"/>
      <c r="F53" s="31">
        <f>F54</f>
        <v>686374</v>
      </c>
      <c r="G53" s="31">
        <f aca="true" t="shared" si="5" ref="G53:H56">G54</f>
        <v>0</v>
      </c>
      <c r="H53" s="31">
        <f t="shared" si="5"/>
        <v>686374</v>
      </c>
    </row>
    <row r="54" spans="1:8" s="42" customFormat="1" ht="15">
      <c r="A54" s="33" t="s">
        <v>73</v>
      </c>
      <c r="B54" s="34" t="s">
        <v>19</v>
      </c>
      <c r="C54" s="34" t="s">
        <v>74</v>
      </c>
      <c r="D54" s="34"/>
      <c r="E54" s="34"/>
      <c r="F54" s="39">
        <f>F55</f>
        <v>686374</v>
      </c>
      <c r="G54" s="39">
        <f t="shared" si="5"/>
        <v>0</v>
      </c>
      <c r="H54" s="39">
        <f t="shared" si="5"/>
        <v>686374</v>
      </c>
    </row>
    <row r="55" spans="1:8" s="42" customFormat="1" ht="30.75">
      <c r="A55" s="43" t="s">
        <v>75</v>
      </c>
      <c r="B55" s="40" t="s">
        <v>19</v>
      </c>
      <c r="C55" s="44" t="s">
        <v>76</v>
      </c>
      <c r="D55" s="44" t="s">
        <v>77</v>
      </c>
      <c r="E55" s="34"/>
      <c r="F55" s="39">
        <f>F56</f>
        <v>686374</v>
      </c>
      <c r="G55" s="39">
        <f t="shared" si="5"/>
        <v>0</v>
      </c>
      <c r="H55" s="39">
        <f t="shared" si="5"/>
        <v>686374</v>
      </c>
    </row>
    <row r="56" spans="1:8" s="42" customFormat="1" ht="15">
      <c r="A56" s="43" t="s">
        <v>78</v>
      </c>
      <c r="B56" s="40" t="s">
        <v>19</v>
      </c>
      <c r="C56" s="44" t="s">
        <v>76</v>
      </c>
      <c r="D56" s="44" t="s">
        <v>79</v>
      </c>
      <c r="E56" s="34"/>
      <c r="F56" s="39">
        <f>F57</f>
        <v>686374</v>
      </c>
      <c r="G56" s="39">
        <f t="shared" si="5"/>
        <v>0</v>
      </c>
      <c r="H56" s="39">
        <f t="shared" si="5"/>
        <v>686374</v>
      </c>
    </row>
    <row r="57" spans="1:8" s="42" customFormat="1" ht="30.75">
      <c r="A57" s="45" t="s">
        <v>80</v>
      </c>
      <c r="B57" s="40" t="s">
        <v>19</v>
      </c>
      <c r="C57" s="44" t="s">
        <v>76</v>
      </c>
      <c r="D57" s="44" t="s">
        <v>81</v>
      </c>
      <c r="E57" s="34"/>
      <c r="F57" s="39">
        <f>F58+F60</f>
        <v>686374</v>
      </c>
      <c r="G57" s="39">
        <f>G58+G60</f>
        <v>0</v>
      </c>
      <c r="H57" s="39">
        <f>H58+H60</f>
        <v>686374</v>
      </c>
    </row>
    <row r="58" spans="1:8" s="42" customFormat="1" ht="62.25">
      <c r="A58" s="33" t="s">
        <v>82</v>
      </c>
      <c r="B58" s="34" t="s">
        <v>19</v>
      </c>
      <c r="C58" s="34" t="s">
        <v>74</v>
      </c>
      <c r="D58" s="44" t="s">
        <v>81</v>
      </c>
      <c r="E58" s="34" t="s">
        <v>29</v>
      </c>
      <c r="F58" s="39">
        <f>F59</f>
        <v>634873</v>
      </c>
      <c r="G58" s="39">
        <f>G59</f>
        <v>0</v>
      </c>
      <c r="H58" s="39">
        <f>H59</f>
        <v>634873</v>
      </c>
    </row>
    <row r="59" spans="1:8" s="42" customFormat="1" ht="30.75">
      <c r="A59" s="33" t="s">
        <v>83</v>
      </c>
      <c r="B59" s="34" t="s">
        <v>19</v>
      </c>
      <c r="C59" s="34" t="s">
        <v>74</v>
      </c>
      <c r="D59" s="44" t="s">
        <v>81</v>
      </c>
      <c r="E59" s="34" t="s">
        <v>31</v>
      </c>
      <c r="F59" s="46">
        <v>634873</v>
      </c>
      <c r="H59" s="39">
        <f>F59+G59</f>
        <v>634873</v>
      </c>
    </row>
    <row r="60" spans="1:8" s="42" customFormat="1" ht="30.75">
      <c r="A60" s="33" t="s">
        <v>84</v>
      </c>
      <c r="B60" s="34" t="s">
        <v>19</v>
      </c>
      <c r="C60" s="34" t="s">
        <v>74</v>
      </c>
      <c r="D60" s="44" t="s">
        <v>81</v>
      </c>
      <c r="E60" s="34" t="s">
        <v>33</v>
      </c>
      <c r="F60" s="39">
        <f>F61</f>
        <v>51501</v>
      </c>
      <c r="G60" s="39">
        <f>G61</f>
        <v>0</v>
      </c>
      <c r="H60" s="39">
        <f>H61</f>
        <v>51501</v>
      </c>
    </row>
    <row r="61" spans="1:8" s="42" customFormat="1" ht="30.75">
      <c r="A61" s="33" t="s">
        <v>85</v>
      </c>
      <c r="B61" s="34" t="s">
        <v>19</v>
      </c>
      <c r="C61" s="34" t="s">
        <v>74</v>
      </c>
      <c r="D61" s="44" t="s">
        <v>81</v>
      </c>
      <c r="E61" s="34" t="s">
        <v>35</v>
      </c>
      <c r="F61" s="46">
        <v>51501</v>
      </c>
      <c r="H61" s="39">
        <f>F61+G61</f>
        <v>51501</v>
      </c>
    </row>
    <row r="62" spans="1:8" s="42" customFormat="1" ht="30.75">
      <c r="A62" s="35" t="s">
        <v>86</v>
      </c>
      <c r="B62" s="36" t="s">
        <v>19</v>
      </c>
      <c r="C62" s="36" t="s">
        <v>87</v>
      </c>
      <c r="D62" s="34"/>
      <c r="E62" s="36"/>
      <c r="F62" s="31">
        <f>F63</f>
        <v>732600</v>
      </c>
      <c r="G62" s="31">
        <f>G63</f>
        <v>0</v>
      </c>
      <c r="H62" s="31">
        <f>H63</f>
        <v>732600</v>
      </c>
    </row>
    <row r="63" spans="1:8" s="42" customFormat="1" ht="30.75">
      <c r="A63" s="45" t="s">
        <v>91</v>
      </c>
      <c r="B63" s="40" t="s">
        <v>19</v>
      </c>
      <c r="C63" s="34" t="s">
        <v>92</v>
      </c>
      <c r="D63" s="44" t="s">
        <v>90</v>
      </c>
      <c r="E63" s="44" t="s">
        <v>90</v>
      </c>
      <c r="F63" s="39">
        <f aca="true" t="shared" si="6" ref="F63:H64">F64</f>
        <v>732600</v>
      </c>
      <c r="G63" s="39">
        <f t="shared" si="6"/>
        <v>0</v>
      </c>
      <c r="H63" s="39">
        <f t="shared" si="6"/>
        <v>732600</v>
      </c>
    </row>
    <row r="64" spans="1:8" s="42" customFormat="1" ht="46.5">
      <c r="A64" s="43" t="s">
        <v>88</v>
      </c>
      <c r="B64" s="40" t="s">
        <v>19</v>
      </c>
      <c r="C64" s="34" t="s">
        <v>92</v>
      </c>
      <c r="D64" s="34" t="s">
        <v>89</v>
      </c>
      <c r="E64" s="44" t="s">
        <v>90</v>
      </c>
      <c r="F64" s="39">
        <f t="shared" si="6"/>
        <v>732600</v>
      </c>
      <c r="G64" s="39">
        <f t="shared" si="6"/>
        <v>0</v>
      </c>
      <c r="H64" s="39">
        <f t="shared" si="6"/>
        <v>732600</v>
      </c>
    </row>
    <row r="65" spans="1:8" s="42" customFormat="1" ht="15">
      <c r="A65" s="43" t="s">
        <v>93</v>
      </c>
      <c r="B65" s="40" t="s">
        <v>19</v>
      </c>
      <c r="C65" s="34" t="s">
        <v>92</v>
      </c>
      <c r="D65" s="48" t="s">
        <v>94</v>
      </c>
      <c r="E65" s="44"/>
      <c r="F65" s="39">
        <f>F67+F70</f>
        <v>732600</v>
      </c>
      <c r="G65" s="39">
        <f>G67+G70</f>
        <v>0</v>
      </c>
      <c r="H65" s="39">
        <f>H67+H70</f>
        <v>732600</v>
      </c>
    </row>
    <row r="66" spans="1:8" s="42" customFormat="1" ht="15">
      <c r="A66" s="43" t="s">
        <v>95</v>
      </c>
      <c r="B66" s="40" t="s">
        <v>19</v>
      </c>
      <c r="C66" s="34" t="s">
        <v>92</v>
      </c>
      <c r="D66" s="48" t="s">
        <v>96</v>
      </c>
      <c r="E66" s="44"/>
      <c r="F66" s="39">
        <f>F67</f>
        <v>415600</v>
      </c>
      <c r="G66" s="39">
        <f aca="true" t="shared" si="7" ref="G66:H68">G67</f>
        <v>0</v>
      </c>
      <c r="H66" s="39">
        <f t="shared" si="7"/>
        <v>415600</v>
      </c>
    </row>
    <row r="67" spans="1:8" s="42" customFormat="1" ht="15">
      <c r="A67" s="45" t="s">
        <v>97</v>
      </c>
      <c r="B67" s="40" t="s">
        <v>19</v>
      </c>
      <c r="C67" s="34" t="s">
        <v>92</v>
      </c>
      <c r="D67" s="48" t="s">
        <v>98</v>
      </c>
      <c r="E67" s="44" t="s">
        <v>90</v>
      </c>
      <c r="F67" s="39">
        <f>F68</f>
        <v>415600</v>
      </c>
      <c r="G67" s="39">
        <f t="shared" si="7"/>
        <v>0</v>
      </c>
      <c r="H67" s="39">
        <f t="shared" si="7"/>
        <v>415600</v>
      </c>
    </row>
    <row r="68" spans="1:8" s="42" customFormat="1" ht="30.75">
      <c r="A68" s="43" t="s">
        <v>32</v>
      </c>
      <c r="B68" s="40" t="s">
        <v>19</v>
      </c>
      <c r="C68" s="34" t="s">
        <v>92</v>
      </c>
      <c r="D68" s="48" t="s">
        <v>98</v>
      </c>
      <c r="E68" s="44" t="s">
        <v>33</v>
      </c>
      <c r="F68" s="39">
        <f>F69</f>
        <v>415600</v>
      </c>
      <c r="G68" s="39">
        <f t="shared" si="7"/>
        <v>0</v>
      </c>
      <c r="H68" s="39">
        <f t="shared" si="7"/>
        <v>415600</v>
      </c>
    </row>
    <row r="69" spans="1:8" s="42" customFormat="1" ht="30.75">
      <c r="A69" s="43" t="s">
        <v>34</v>
      </c>
      <c r="B69" s="40" t="s">
        <v>19</v>
      </c>
      <c r="C69" s="34" t="s">
        <v>92</v>
      </c>
      <c r="D69" s="48" t="s">
        <v>98</v>
      </c>
      <c r="E69" s="44" t="s">
        <v>35</v>
      </c>
      <c r="F69" s="39">
        <v>415600</v>
      </c>
      <c r="H69" s="39">
        <f>F69+G69</f>
        <v>415600</v>
      </c>
    </row>
    <row r="70" spans="1:8" s="42" customFormat="1" ht="30.75">
      <c r="A70" s="49" t="s">
        <v>99</v>
      </c>
      <c r="B70" s="34" t="s">
        <v>19</v>
      </c>
      <c r="C70" s="34" t="s">
        <v>92</v>
      </c>
      <c r="D70" s="50" t="s">
        <v>100</v>
      </c>
      <c r="E70" s="34"/>
      <c r="F70" s="39">
        <f>F71</f>
        <v>317000</v>
      </c>
      <c r="G70" s="39">
        <f>G71</f>
        <v>0</v>
      </c>
      <c r="H70" s="39">
        <f>H71</f>
        <v>317000</v>
      </c>
    </row>
    <row r="71" spans="1:8" s="42" customFormat="1" ht="62.25">
      <c r="A71" s="51" t="s">
        <v>101</v>
      </c>
      <c r="B71" s="34" t="s">
        <v>19</v>
      </c>
      <c r="C71" s="34" t="s">
        <v>92</v>
      </c>
      <c r="D71" s="50" t="s">
        <v>100</v>
      </c>
      <c r="E71" s="34"/>
      <c r="F71" s="39">
        <f>F73</f>
        <v>317000</v>
      </c>
      <c r="G71" s="39">
        <f>G73</f>
        <v>0</v>
      </c>
      <c r="H71" s="39">
        <f>H73</f>
        <v>317000</v>
      </c>
    </row>
    <row r="72" spans="1:8" s="42" customFormat="1" ht="30.75">
      <c r="A72" s="51" t="s">
        <v>32</v>
      </c>
      <c r="B72" s="34" t="s">
        <v>19</v>
      </c>
      <c r="C72" s="34" t="s">
        <v>92</v>
      </c>
      <c r="D72" s="50" t="s">
        <v>100</v>
      </c>
      <c r="E72" s="34" t="s">
        <v>33</v>
      </c>
      <c r="F72" s="39">
        <f>F73</f>
        <v>317000</v>
      </c>
      <c r="G72" s="39">
        <f>G73</f>
        <v>0</v>
      </c>
      <c r="H72" s="39">
        <f>H73</f>
        <v>317000</v>
      </c>
    </row>
    <row r="73" spans="1:8" s="42" customFormat="1" ht="30.75">
      <c r="A73" s="51" t="s">
        <v>34</v>
      </c>
      <c r="B73" s="34" t="s">
        <v>19</v>
      </c>
      <c r="C73" s="34" t="s">
        <v>92</v>
      </c>
      <c r="D73" s="50" t="s">
        <v>100</v>
      </c>
      <c r="E73" s="52" t="s">
        <v>35</v>
      </c>
      <c r="F73" s="39">
        <v>317000</v>
      </c>
      <c r="H73" s="39">
        <f>F73+G73</f>
        <v>317000</v>
      </c>
    </row>
    <row r="74" spans="1:8" s="42" customFormat="1" ht="15">
      <c r="A74" s="35" t="s">
        <v>102</v>
      </c>
      <c r="B74" s="36" t="s">
        <v>19</v>
      </c>
      <c r="C74" s="36" t="s">
        <v>103</v>
      </c>
      <c r="D74" s="41"/>
      <c r="E74" s="36"/>
      <c r="F74" s="31">
        <f>F93+F75</f>
        <v>6221837</v>
      </c>
      <c r="G74" s="31">
        <f>G93+G75</f>
        <v>22565.45</v>
      </c>
      <c r="H74" s="31">
        <f>H93+H75</f>
        <v>6244402.45</v>
      </c>
    </row>
    <row r="75" spans="1:8" s="42" customFormat="1" ht="15">
      <c r="A75" s="33" t="s">
        <v>104</v>
      </c>
      <c r="B75" s="34" t="s">
        <v>19</v>
      </c>
      <c r="C75" s="34" t="s">
        <v>105</v>
      </c>
      <c r="D75" s="41"/>
      <c r="E75" s="34"/>
      <c r="F75" s="39">
        <f>F76</f>
        <v>5691837</v>
      </c>
      <c r="G75" s="39">
        <f>G76</f>
        <v>22565.45</v>
      </c>
      <c r="H75" s="39">
        <f>H76</f>
        <v>5714402.45</v>
      </c>
    </row>
    <row r="76" spans="1:8" s="42" customFormat="1" ht="30.75">
      <c r="A76" s="33" t="s">
        <v>106</v>
      </c>
      <c r="B76" s="34" t="s">
        <v>19</v>
      </c>
      <c r="C76" s="34" t="s">
        <v>105</v>
      </c>
      <c r="D76" s="40" t="s">
        <v>107</v>
      </c>
      <c r="E76" s="34"/>
      <c r="F76" s="39">
        <f>F77+F88</f>
        <v>5691837</v>
      </c>
      <c r="G76" s="39">
        <f>G77+G88</f>
        <v>22565.45</v>
      </c>
      <c r="H76" s="39">
        <f>H77+H88</f>
        <v>5714402.45</v>
      </c>
    </row>
    <row r="77" spans="1:8" s="42" customFormat="1" ht="30.75">
      <c r="A77" s="38" t="s">
        <v>108</v>
      </c>
      <c r="B77" s="40" t="s">
        <v>19</v>
      </c>
      <c r="C77" s="40" t="s">
        <v>105</v>
      </c>
      <c r="D77" s="40" t="s">
        <v>109</v>
      </c>
      <c r="E77" s="34"/>
      <c r="F77" s="39">
        <f>F78+F83</f>
        <v>5081837</v>
      </c>
      <c r="G77" s="39">
        <f>G78+G83</f>
        <v>22565.45</v>
      </c>
      <c r="H77" s="39">
        <f>H78+H83</f>
        <v>5104402.45</v>
      </c>
    </row>
    <row r="78" spans="1:8" s="42" customFormat="1" ht="62.25">
      <c r="A78" s="33" t="s">
        <v>110</v>
      </c>
      <c r="B78" s="34" t="s">
        <v>19</v>
      </c>
      <c r="C78" s="34" t="s">
        <v>105</v>
      </c>
      <c r="D78" s="34" t="s">
        <v>111</v>
      </c>
      <c r="E78" s="34"/>
      <c r="F78" s="39">
        <f>F81</f>
        <v>193380</v>
      </c>
      <c r="G78" s="39">
        <f>G81</f>
        <v>22565.45</v>
      </c>
      <c r="H78" s="39">
        <f>H81</f>
        <v>215945.45</v>
      </c>
    </row>
    <row r="79" spans="1:8" s="42" customFormat="1" ht="30.75">
      <c r="A79" s="33" t="s">
        <v>112</v>
      </c>
      <c r="B79" s="34" t="s">
        <v>19</v>
      </c>
      <c r="C79" s="34" t="s">
        <v>105</v>
      </c>
      <c r="D79" s="34" t="s">
        <v>113</v>
      </c>
      <c r="E79" s="34"/>
      <c r="F79" s="39">
        <f>F80</f>
        <v>193380</v>
      </c>
      <c r="G79" s="39">
        <f aca="true" t="shared" si="8" ref="G79:H81">G80</f>
        <v>22565.45</v>
      </c>
      <c r="H79" s="39">
        <f t="shared" si="8"/>
        <v>215945.45</v>
      </c>
    </row>
    <row r="80" spans="1:8" s="42" customFormat="1" ht="29.25" customHeight="1">
      <c r="A80" s="33" t="s">
        <v>114</v>
      </c>
      <c r="B80" s="34" t="s">
        <v>19</v>
      </c>
      <c r="C80" s="34" t="s">
        <v>105</v>
      </c>
      <c r="D80" s="34" t="s">
        <v>115</v>
      </c>
      <c r="E80" s="34"/>
      <c r="F80" s="39">
        <f>F81</f>
        <v>193380</v>
      </c>
      <c r="G80" s="39">
        <f t="shared" si="8"/>
        <v>22565.45</v>
      </c>
      <c r="H80" s="39">
        <f t="shared" si="8"/>
        <v>215945.45</v>
      </c>
    </row>
    <row r="81" spans="1:8" s="42" customFormat="1" ht="30.75">
      <c r="A81" s="53" t="s">
        <v>32</v>
      </c>
      <c r="B81" s="34" t="s">
        <v>19</v>
      </c>
      <c r="C81" s="34" t="s">
        <v>105</v>
      </c>
      <c r="D81" s="34" t="s">
        <v>115</v>
      </c>
      <c r="E81" s="34" t="s">
        <v>33</v>
      </c>
      <c r="F81" s="39">
        <f>F82</f>
        <v>193380</v>
      </c>
      <c r="G81" s="39">
        <f t="shared" si="8"/>
        <v>22565.45</v>
      </c>
      <c r="H81" s="39">
        <f t="shared" si="8"/>
        <v>215945.45</v>
      </c>
    </row>
    <row r="82" spans="1:8" s="42" customFormat="1" ht="30.75">
      <c r="A82" s="53" t="s">
        <v>34</v>
      </c>
      <c r="B82" s="34" t="s">
        <v>19</v>
      </c>
      <c r="C82" s="34" t="s">
        <v>105</v>
      </c>
      <c r="D82" s="34" t="s">
        <v>115</v>
      </c>
      <c r="E82" s="34" t="s">
        <v>35</v>
      </c>
      <c r="F82" s="39">
        <v>193380</v>
      </c>
      <c r="G82" s="39">
        <v>22565.45</v>
      </c>
      <c r="H82" s="39">
        <f>F82+G82</f>
        <v>215945.45</v>
      </c>
    </row>
    <row r="83" spans="1:8" s="42" customFormat="1" ht="46.5">
      <c r="A83" s="38" t="s">
        <v>116</v>
      </c>
      <c r="B83" s="40" t="s">
        <v>19</v>
      </c>
      <c r="C83" s="40" t="s">
        <v>105</v>
      </c>
      <c r="D83" s="34" t="s">
        <v>111</v>
      </c>
      <c r="E83" s="40"/>
      <c r="F83" s="39">
        <f>F84</f>
        <v>4888457</v>
      </c>
      <c r="G83" s="39">
        <f aca="true" t="shared" si="9" ref="G83:H86">G84</f>
        <v>0</v>
      </c>
      <c r="H83" s="39">
        <f t="shared" si="9"/>
        <v>4888457</v>
      </c>
    </row>
    <row r="84" spans="1:8" s="42" customFormat="1" ht="30.75">
      <c r="A84" s="33" t="s">
        <v>117</v>
      </c>
      <c r="B84" s="40" t="s">
        <v>19</v>
      </c>
      <c r="C84" s="40" t="s">
        <v>105</v>
      </c>
      <c r="D84" s="34" t="s">
        <v>113</v>
      </c>
      <c r="E84" s="40"/>
      <c r="F84" s="39">
        <f>F85</f>
        <v>4888457</v>
      </c>
      <c r="G84" s="39">
        <f t="shared" si="9"/>
        <v>0</v>
      </c>
      <c r="H84" s="39">
        <f t="shared" si="9"/>
        <v>4888457</v>
      </c>
    </row>
    <row r="85" spans="1:8" s="42" customFormat="1" ht="30.75">
      <c r="A85" s="45" t="s">
        <v>118</v>
      </c>
      <c r="B85" s="40" t="s">
        <v>19</v>
      </c>
      <c r="C85" s="40" t="s">
        <v>105</v>
      </c>
      <c r="D85" s="34" t="s">
        <v>119</v>
      </c>
      <c r="E85" s="40"/>
      <c r="F85" s="39">
        <f>F86</f>
        <v>4888457</v>
      </c>
      <c r="G85" s="39">
        <f t="shared" si="9"/>
        <v>0</v>
      </c>
      <c r="H85" s="39">
        <f t="shared" si="9"/>
        <v>4888457</v>
      </c>
    </row>
    <row r="86" spans="1:8" s="42" customFormat="1" ht="30.75">
      <c r="A86" s="43" t="s">
        <v>32</v>
      </c>
      <c r="B86" s="40" t="s">
        <v>19</v>
      </c>
      <c r="C86" s="40" t="s">
        <v>105</v>
      </c>
      <c r="D86" s="34" t="s">
        <v>119</v>
      </c>
      <c r="E86" s="40" t="s">
        <v>33</v>
      </c>
      <c r="F86" s="39">
        <f>F87</f>
        <v>4888457</v>
      </c>
      <c r="G86" s="39">
        <f t="shared" si="9"/>
        <v>0</v>
      </c>
      <c r="H86" s="39">
        <f t="shared" si="9"/>
        <v>4888457</v>
      </c>
    </row>
    <row r="87" spans="1:8" s="42" customFormat="1" ht="30.75">
      <c r="A87" s="43" t="s">
        <v>34</v>
      </c>
      <c r="B87" s="40" t="s">
        <v>19</v>
      </c>
      <c r="C87" s="40" t="s">
        <v>105</v>
      </c>
      <c r="D87" s="34" t="s">
        <v>119</v>
      </c>
      <c r="E87" s="40" t="s">
        <v>35</v>
      </c>
      <c r="F87" s="39">
        <v>4888457</v>
      </c>
      <c r="H87" s="39">
        <f>F87+G87</f>
        <v>4888457</v>
      </c>
    </row>
    <row r="88" spans="1:8" s="42" customFormat="1" ht="30.75">
      <c r="A88" s="33" t="s">
        <v>120</v>
      </c>
      <c r="B88" s="40" t="s">
        <v>19</v>
      </c>
      <c r="C88" s="40" t="s">
        <v>105</v>
      </c>
      <c r="D88" s="40" t="s">
        <v>121</v>
      </c>
      <c r="E88" s="34"/>
      <c r="F88" s="39">
        <f>F89</f>
        <v>610000</v>
      </c>
      <c r="G88" s="39">
        <f aca="true" t="shared" si="10" ref="G88:H91">G89</f>
        <v>0</v>
      </c>
      <c r="H88" s="39">
        <f t="shared" si="10"/>
        <v>610000</v>
      </c>
    </row>
    <row r="89" spans="1:8" s="42" customFormat="1" ht="30.75">
      <c r="A89" s="33" t="s">
        <v>122</v>
      </c>
      <c r="B89" s="40" t="s">
        <v>19</v>
      </c>
      <c r="C89" s="40" t="s">
        <v>105</v>
      </c>
      <c r="D89" s="40" t="s">
        <v>123</v>
      </c>
      <c r="E89" s="34"/>
      <c r="F89" s="39">
        <f>F90</f>
        <v>610000</v>
      </c>
      <c r="G89" s="39">
        <f t="shared" si="10"/>
        <v>0</v>
      </c>
      <c r="H89" s="39">
        <f t="shared" si="10"/>
        <v>610000</v>
      </c>
    </row>
    <row r="90" spans="1:8" s="42" customFormat="1" ht="46.5">
      <c r="A90" s="33" t="s">
        <v>124</v>
      </c>
      <c r="B90" s="40" t="s">
        <v>19</v>
      </c>
      <c r="C90" s="40" t="s">
        <v>105</v>
      </c>
      <c r="D90" s="40" t="s">
        <v>125</v>
      </c>
      <c r="E90" s="34"/>
      <c r="F90" s="39">
        <f>F91</f>
        <v>610000</v>
      </c>
      <c r="G90" s="39">
        <f t="shared" si="10"/>
        <v>0</v>
      </c>
      <c r="H90" s="39">
        <f t="shared" si="10"/>
        <v>610000</v>
      </c>
    </row>
    <row r="91" spans="1:8" s="42" customFormat="1" ht="30.75">
      <c r="A91" s="43" t="s">
        <v>32</v>
      </c>
      <c r="B91" s="40" t="s">
        <v>19</v>
      </c>
      <c r="C91" s="40" t="s">
        <v>105</v>
      </c>
      <c r="D91" s="40" t="s">
        <v>125</v>
      </c>
      <c r="E91" s="34" t="s">
        <v>33</v>
      </c>
      <c r="F91" s="39">
        <f>F92</f>
        <v>610000</v>
      </c>
      <c r="G91" s="39">
        <f t="shared" si="10"/>
        <v>0</v>
      </c>
      <c r="H91" s="39">
        <f t="shared" si="10"/>
        <v>610000</v>
      </c>
    </row>
    <row r="92" spans="1:8" s="42" customFormat="1" ht="30.75">
      <c r="A92" s="43" t="s">
        <v>34</v>
      </c>
      <c r="B92" s="40" t="s">
        <v>19</v>
      </c>
      <c r="C92" s="40" t="s">
        <v>105</v>
      </c>
      <c r="D92" s="40" t="s">
        <v>125</v>
      </c>
      <c r="E92" s="34" t="s">
        <v>35</v>
      </c>
      <c r="F92" s="39">
        <v>610000</v>
      </c>
      <c r="G92" s="37"/>
      <c r="H92" s="39">
        <f>F92+G92</f>
        <v>610000</v>
      </c>
    </row>
    <row r="93" spans="1:8" s="42" customFormat="1" ht="15">
      <c r="A93" s="33" t="s">
        <v>126</v>
      </c>
      <c r="B93" s="34" t="s">
        <v>19</v>
      </c>
      <c r="C93" s="34" t="s">
        <v>127</v>
      </c>
      <c r="D93" s="34"/>
      <c r="E93" s="34"/>
      <c r="F93" s="39">
        <f aca="true" t="shared" si="11" ref="F93:H98">F94</f>
        <v>530000</v>
      </c>
      <c r="G93" s="39">
        <f t="shared" si="11"/>
        <v>0</v>
      </c>
      <c r="H93" s="39">
        <f t="shared" si="11"/>
        <v>530000</v>
      </c>
    </row>
    <row r="94" spans="1:8" s="42" customFormat="1" ht="30.75">
      <c r="A94" s="38" t="s">
        <v>128</v>
      </c>
      <c r="B94" s="40" t="s">
        <v>19</v>
      </c>
      <c r="C94" s="40" t="s">
        <v>127</v>
      </c>
      <c r="D94" s="40" t="s">
        <v>129</v>
      </c>
      <c r="E94" s="40"/>
      <c r="F94" s="39">
        <f t="shared" si="11"/>
        <v>530000</v>
      </c>
      <c r="G94" s="39">
        <f t="shared" si="11"/>
        <v>0</v>
      </c>
      <c r="H94" s="39">
        <f t="shared" si="11"/>
        <v>530000</v>
      </c>
    </row>
    <row r="95" spans="1:8" s="42" customFormat="1" ht="30.75">
      <c r="A95" s="38" t="s">
        <v>130</v>
      </c>
      <c r="B95" s="40" t="s">
        <v>19</v>
      </c>
      <c r="C95" s="40" t="s">
        <v>127</v>
      </c>
      <c r="D95" s="40" t="s">
        <v>131</v>
      </c>
      <c r="E95" s="40"/>
      <c r="F95" s="39">
        <f>F96+F100</f>
        <v>530000</v>
      </c>
      <c r="G95" s="39">
        <f>G96+G100</f>
        <v>0</v>
      </c>
      <c r="H95" s="39">
        <f>H96+H100</f>
        <v>530000</v>
      </c>
    </row>
    <row r="96" spans="1:8" s="42" customFormat="1" ht="46.5">
      <c r="A96" s="38" t="s">
        <v>132</v>
      </c>
      <c r="B96" s="40" t="s">
        <v>19</v>
      </c>
      <c r="C96" s="40" t="s">
        <v>127</v>
      </c>
      <c r="D96" s="40" t="s">
        <v>133</v>
      </c>
      <c r="E96" s="40"/>
      <c r="F96" s="39">
        <f t="shared" si="11"/>
        <v>230000</v>
      </c>
      <c r="G96" s="39">
        <f t="shared" si="11"/>
        <v>0</v>
      </c>
      <c r="H96" s="39">
        <f t="shared" si="11"/>
        <v>230000</v>
      </c>
    </row>
    <row r="97" spans="1:8" s="42" customFormat="1" ht="30.75">
      <c r="A97" s="45" t="s">
        <v>134</v>
      </c>
      <c r="B97" s="40" t="s">
        <v>19</v>
      </c>
      <c r="C97" s="40" t="s">
        <v>127</v>
      </c>
      <c r="D97" s="40" t="s">
        <v>135</v>
      </c>
      <c r="E97" s="40"/>
      <c r="F97" s="39">
        <f t="shared" si="11"/>
        <v>230000</v>
      </c>
      <c r="G97" s="39">
        <f t="shared" si="11"/>
        <v>0</v>
      </c>
      <c r="H97" s="39">
        <f t="shared" si="11"/>
        <v>230000</v>
      </c>
    </row>
    <row r="98" spans="1:8" s="42" customFormat="1" ht="30.75">
      <c r="A98" s="43" t="s">
        <v>32</v>
      </c>
      <c r="B98" s="40" t="s">
        <v>19</v>
      </c>
      <c r="C98" s="40" t="s">
        <v>127</v>
      </c>
      <c r="D98" s="40" t="s">
        <v>135</v>
      </c>
      <c r="E98" s="40" t="s">
        <v>33</v>
      </c>
      <c r="F98" s="39">
        <f t="shared" si="11"/>
        <v>230000</v>
      </c>
      <c r="G98" s="39">
        <f t="shared" si="11"/>
        <v>0</v>
      </c>
      <c r="H98" s="39">
        <f t="shared" si="11"/>
        <v>230000</v>
      </c>
    </row>
    <row r="99" spans="1:8" s="42" customFormat="1" ht="30.75">
      <c r="A99" s="43" t="s">
        <v>34</v>
      </c>
      <c r="B99" s="40" t="s">
        <v>19</v>
      </c>
      <c r="C99" s="40" t="s">
        <v>127</v>
      </c>
      <c r="D99" s="40" t="s">
        <v>135</v>
      </c>
      <c r="E99" s="40" t="s">
        <v>35</v>
      </c>
      <c r="F99" s="39">
        <v>230000</v>
      </c>
      <c r="G99" s="69"/>
      <c r="H99" s="39">
        <f>F99+G99</f>
        <v>230000</v>
      </c>
    </row>
    <row r="100" spans="1:8" s="42" customFormat="1" ht="46.5">
      <c r="A100" s="51" t="s">
        <v>273</v>
      </c>
      <c r="B100" s="40" t="s">
        <v>19</v>
      </c>
      <c r="C100" s="40" t="s">
        <v>127</v>
      </c>
      <c r="D100" s="40" t="s">
        <v>274</v>
      </c>
      <c r="E100" s="40"/>
      <c r="F100" s="39">
        <f aca="true" t="shared" si="12" ref="F100:H101">F101</f>
        <v>300000</v>
      </c>
      <c r="G100" s="39">
        <f t="shared" si="12"/>
        <v>0</v>
      </c>
      <c r="H100" s="39">
        <f t="shared" si="12"/>
        <v>300000</v>
      </c>
    </row>
    <row r="101" spans="1:8" s="42" customFormat="1" ht="30.75">
      <c r="A101" s="43" t="s">
        <v>32</v>
      </c>
      <c r="B101" s="40" t="s">
        <v>19</v>
      </c>
      <c r="C101" s="40" t="s">
        <v>127</v>
      </c>
      <c r="D101" s="40" t="s">
        <v>274</v>
      </c>
      <c r="E101" s="40" t="s">
        <v>33</v>
      </c>
      <c r="F101" s="39">
        <f t="shared" si="12"/>
        <v>300000</v>
      </c>
      <c r="G101" s="39">
        <f t="shared" si="12"/>
        <v>0</v>
      </c>
      <c r="H101" s="39">
        <f t="shared" si="12"/>
        <v>300000</v>
      </c>
    </row>
    <row r="102" spans="1:8" s="42" customFormat="1" ht="30.75">
      <c r="A102" s="43" t="s">
        <v>34</v>
      </c>
      <c r="B102" s="40" t="s">
        <v>19</v>
      </c>
      <c r="C102" s="40" t="s">
        <v>127</v>
      </c>
      <c r="D102" s="40" t="s">
        <v>274</v>
      </c>
      <c r="E102" s="40" t="s">
        <v>35</v>
      </c>
      <c r="F102" s="39">
        <v>300000</v>
      </c>
      <c r="G102" s="69"/>
      <c r="H102" s="39">
        <f>F102</f>
        <v>300000</v>
      </c>
    </row>
    <row r="103" spans="1:8" s="42" customFormat="1" ht="15">
      <c r="A103" s="35" t="s">
        <v>136</v>
      </c>
      <c r="B103" s="36" t="s">
        <v>19</v>
      </c>
      <c r="C103" s="36" t="s">
        <v>137</v>
      </c>
      <c r="D103" s="34"/>
      <c r="E103" s="36"/>
      <c r="F103" s="31">
        <f>F104+F111+F123</f>
        <v>18757736</v>
      </c>
      <c r="G103" s="31">
        <f>G104+G111+G123</f>
        <v>210040</v>
      </c>
      <c r="H103" s="31">
        <f>H104+H111+H123</f>
        <v>18967776</v>
      </c>
    </row>
    <row r="104" spans="1:8" s="42" customFormat="1" ht="15">
      <c r="A104" s="33" t="s">
        <v>138</v>
      </c>
      <c r="B104" s="34" t="s">
        <v>19</v>
      </c>
      <c r="C104" s="34" t="s">
        <v>139</v>
      </c>
      <c r="D104" s="34"/>
      <c r="E104" s="34"/>
      <c r="F104" s="39">
        <f aca="true" t="shared" si="13" ref="F104:H105">F105</f>
        <v>450000</v>
      </c>
      <c r="G104" s="39">
        <f t="shared" si="13"/>
        <v>0</v>
      </c>
      <c r="H104" s="39">
        <f t="shared" si="13"/>
        <v>450000</v>
      </c>
    </row>
    <row r="105" spans="1:8" s="42" customFormat="1" ht="46.5">
      <c r="A105" s="33" t="s">
        <v>140</v>
      </c>
      <c r="B105" s="34" t="s">
        <v>19</v>
      </c>
      <c r="C105" s="34" t="s">
        <v>139</v>
      </c>
      <c r="D105" s="34" t="s">
        <v>141</v>
      </c>
      <c r="E105" s="34"/>
      <c r="F105" s="39">
        <f t="shared" si="13"/>
        <v>450000</v>
      </c>
      <c r="G105" s="39">
        <f t="shared" si="13"/>
        <v>0</v>
      </c>
      <c r="H105" s="39">
        <f t="shared" si="13"/>
        <v>450000</v>
      </c>
    </row>
    <row r="106" spans="1:8" s="42" customFormat="1" ht="30.75">
      <c r="A106" s="33" t="s">
        <v>142</v>
      </c>
      <c r="B106" s="34" t="s">
        <v>19</v>
      </c>
      <c r="C106" s="34" t="s">
        <v>139</v>
      </c>
      <c r="D106" s="34" t="s">
        <v>143</v>
      </c>
      <c r="E106" s="34"/>
      <c r="F106" s="39">
        <f>F108</f>
        <v>450000</v>
      </c>
      <c r="G106" s="39">
        <f>G108</f>
        <v>0</v>
      </c>
      <c r="H106" s="39">
        <f>H108</f>
        <v>450000</v>
      </c>
    </row>
    <row r="107" spans="1:8" s="42" customFormat="1" ht="30.75">
      <c r="A107" s="33" t="s">
        <v>144</v>
      </c>
      <c r="B107" s="34" t="s">
        <v>19</v>
      </c>
      <c r="C107" s="34" t="s">
        <v>139</v>
      </c>
      <c r="D107" s="34" t="s">
        <v>145</v>
      </c>
      <c r="E107" s="34"/>
      <c r="F107" s="39">
        <f>F108</f>
        <v>450000</v>
      </c>
      <c r="G107" s="39">
        <f aca="true" t="shared" si="14" ref="G107:H109">G108</f>
        <v>0</v>
      </c>
      <c r="H107" s="39">
        <f t="shared" si="14"/>
        <v>450000</v>
      </c>
    </row>
    <row r="108" spans="1:8" s="42" customFormat="1" ht="30.75">
      <c r="A108" s="33" t="s">
        <v>146</v>
      </c>
      <c r="B108" s="34" t="s">
        <v>19</v>
      </c>
      <c r="C108" s="34" t="s">
        <v>139</v>
      </c>
      <c r="D108" s="34" t="s">
        <v>147</v>
      </c>
      <c r="E108" s="34"/>
      <c r="F108" s="39">
        <f>F109</f>
        <v>450000</v>
      </c>
      <c r="G108" s="39">
        <f t="shared" si="14"/>
        <v>0</v>
      </c>
      <c r="H108" s="39">
        <f t="shared" si="14"/>
        <v>450000</v>
      </c>
    </row>
    <row r="109" spans="1:8" s="42" customFormat="1" ht="30.75">
      <c r="A109" s="43" t="s">
        <v>32</v>
      </c>
      <c r="B109" s="34" t="s">
        <v>19</v>
      </c>
      <c r="C109" s="34" t="s">
        <v>139</v>
      </c>
      <c r="D109" s="34" t="s">
        <v>147</v>
      </c>
      <c r="E109" s="34" t="s">
        <v>33</v>
      </c>
      <c r="F109" s="39">
        <f>F110</f>
        <v>450000</v>
      </c>
      <c r="G109" s="39">
        <f t="shared" si="14"/>
        <v>0</v>
      </c>
      <c r="H109" s="39">
        <f t="shared" si="14"/>
        <v>450000</v>
      </c>
    </row>
    <row r="110" spans="1:8" s="42" customFormat="1" ht="30.75">
      <c r="A110" s="43" t="s">
        <v>34</v>
      </c>
      <c r="B110" s="34" t="s">
        <v>19</v>
      </c>
      <c r="C110" s="34" t="s">
        <v>139</v>
      </c>
      <c r="D110" s="34" t="s">
        <v>147</v>
      </c>
      <c r="E110" s="34" t="s">
        <v>35</v>
      </c>
      <c r="F110" s="39">
        <v>450000</v>
      </c>
      <c r="G110" s="39"/>
      <c r="H110" s="39">
        <f>F110+G110</f>
        <v>450000</v>
      </c>
    </row>
    <row r="111" spans="1:8" s="42" customFormat="1" ht="15">
      <c r="A111" s="33" t="s">
        <v>148</v>
      </c>
      <c r="B111" s="34" t="s">
        <v>19</v>
      </c>
      <c r="C111" s="34" t="s">
        <v>149</v>
      </c>
      <c r="D111" s="34"/>
      <c r="E111" s="34"/>
      <c r="F111" s="39">
        <f>F112+F118</f>
        <v>1149992</v>
      </c>
      <c r="G111" s="39">
        <f>G112+G118</f>
        <v>0</v>
      </c>
      <c r="H111" s="39">
        <f>H112+H118</f>
        <v>1149992</v>
      </c>
    </row>
    <row r="112" spans="1:8" s="42" customFormat="1" ht="46.5">
      <c r="A112" s="33" t="s">
        <v>140</v>
      </c>
      <c r="B112" s="34" t="s">
        <v>19</v>
      </c>
      <c r="C112" s="34" t="s">
        <v>149</v>
      </c>
      <c r="D112" s="34" t="s">
        <v>141</v>
      </c>
      <c r="E112" s="34"/>
      <c r="F112" s="39">
        <f aca="true" t="shared" si="15" ref="F112:H116">F113</f>
        <v>612585</v>
      </c>
      <c r="G112" s="39">
        <f t="shared" si="15"/>
        <v>0</v>
      </c>
      <c r="H112" s="39">
        <f t="shared" si="15"/>
        <v>612585</v>
      </c>
    </row>
    <row r="113" spans="1:8" s="42" customFormat="1" ht="15">
      <c r="A113" s="33" t="s">
        <v>150</v>
      </c>
      <c r="B113" s="34" t="s">
        <v>19</v>
      </c>
      <c r="C113" s="34" t="s">
        <v>149</v>
      </c>
      <c r="D113" s="40" t="s">
        <v>151</v>
      </c>
      <c r="E113" s="34"/>
      <c r="F113" s="39">
        <f t="shared" si="15"/>
        <v>612585</v>
      </c>
      <c r="G113" s="39">
        <f t="shared" si="15"/>
        <v>0</v>
      </c>
      <c r="H113" s="39">
        <f t="shared" si="15"/>
        <v>612585</v>
      </c>
    </row>
    <row r="114" spans="1:8" s="42" customFormat="1" ht="46.5">
      <c r="A114" s="33" t="s">
        <v>152</v>
      </c>
      <c r="B114" s="34" t="s">
        <v>19</v>
      </c>
      <c r="C114" s="34" t="s">
        <v>149</v>
      </c>
      <c r="D114" s="40" t="s">
        <v>153</v>
      </c>
      <c r="E114" s="34"/>
      <c r="F114" s="39">
        <f t="shared" si="15"/>
        <v>612585</v>
      </c>
      <c r="G114" s="39">
        <f t="shared" si="15"/>
        <v>0</v>
      </c>
      <c r="H114" s="39">
        <f t="shared" si="15"/>
        <v>612585</v>
      </c>
    </row>
    <row r="115" spans="1:8" s="42" customFormat="1" ht="46.5">
      <c r="A115" s="33" t="s">
        <v>154</v>
      </c>
      <c r="B115" s="34" t="s">
        <v>19</v>
      </c>
      <c r="C115" s="34" t="s">
        <v>149</v>
      </c>
      <c r="D115" s="40" t="s">
        <v>155</v>
      </c>
      <c r="E115" s="34"/>
      <c r="F115" s="39">
        <f t="shared" si="15"/>
        <v>612585</v>
      </c>
      <c r="G115" s="39">
        <f t="shared" si="15"/>
        <v>0</v>
      </c>
      <c r="H115" s="39">
        <f t="shared" si="15"/>
        <v>612585</v>
      </c>
    </row>
    <row r="116" spans="1:8" s="42" customFormat="1" ht="30.75">
      <c r="A116" s="43" t="s">
        <v>32</v>
      </c>
      <c r="B116" s="34" t="s">
        <v>19</v>
      </c>
      <c r="C116" s="34" t="s">
        <v>149</v>
      </c>
      <c r="D116" s="40" t="s">
        <v>155</v>
      </c>
      <c r="E116" s="34" t="s">
        <v>33</v>
      </c>
      <c r="F116" s="39">
        <f t="shared" si="15"/>
        <v>612585</v>
      </c>
      <c r="G116" s="39">
        <f t="shared" si="15"/>
        <v>0</v>
      </c>
      <c r="H116" s="39">
        <f t="shared" si="15"/>
        <v>612585</v>
      </c>
    </row>
    <row r="117" spans="1:8" s="42" customFormat="1" ht="30.75">
      <c r="A117" s="43" t="s">
        <v>34</v>
      </c>
      <c r="B117" s="34" t="s">
        <v>19</v>
      </c>
      <c r="C117" s="34" t="s">
        <v>149</v>
      </c>
      <c r="D117" s="40" t="s">
        <v>155</v>
      </c>
      <c r="E117" s="34" t="s">
        <v>35</v>
      </c>
      <c r="F117" s="39">
        <v>612585</v>
      </c>
      <c r="H117" s="39">
        <f>F117+G117</f>
        <v>612585</v>
      </c>
    </row>
    <row r="118" spans="1:8" s="37" customFormat="1" ht="46.5">
      <c r="A118" s="33" t="s">
        <v>156</v>
      </c>
      <c r="B118" s="34" t="s">
        <v>19</v>
      </c>
      <c r="C118" s="34" t="s">
        <v>149</v>
      </c>
      <c r="D118" s="34" t="s">
        <v>157</v>
      </c>
      <c r="E118" s="34"/>
      <c r="F118" s="39">
        <f>F119</f>
        <v>537407</v>
      </c>
      <c r="G118" s="39">
        <f aca="true" t="shared" si="16" ref="G118:H121">G119</f>
        <v>0</v>
      </c>
      <c r="H118" s="39">
        <f t="shared" si="16"/>
        <v>537407</v>
      </c>
    </row>
    <row r="119" spans="1:8" s="37" customFormat="1" ht="30.75">
      <c r="A119" s="33" t="s">
        <v>158</v>
      </c>
      <c r="B119" s="34" t="s">
        <v>19</v>
      </c>
      <c r="C119" s="34" t="s">
        <v>149</v>
      </c>
      <c r="D119" s="34" t="s">
        <v>159</v>
      </c>
      <c r="E119" s="34"/>
      <c r="F119" s="39">
        <f>F120</f>
        <v>537407</v>
      </c>
      <c r="G119" s="39">
        <f t="shared" si="16"/>
        <v>0</v>
      </c>
      <c r="H119" s="39">
        <f t="shared" si="16"/>
        <v>537407</v>
      </c>
    </row>
    <row r="120" spans="1:8" s="37" customFormat="1" ht="46.5">
      <c r="A120" s="33" t="s">
        <v>154</v>
      </c>
      <c r="B120" s="34" t="s">
        <v>19</v>
      </c>
      <c r="C120" s="34" t="s">
        <v>149</v>
      </c>
      <c r="D120" s="34" t="s">
        <v>160</v>
      </c>
      <c r="E120" s="34"/>
      <c r="F120" s="39">
        <f>F121</f>
        <v>537407</v>
      </c>
      <c r="G120" s="39">
        <f t="shared" si="16"/>
        <v>0</v>
      </c>
      <c r="H120" s="39">
        <f t="shared" si="16"/>
        <v>537407</v>
      </c>
    </row>
    <row r="121" spans="1:8" s="37" customFormat="1" ht="30.75">
      <c r="A121" s="43" t="s">
        <v>32</v>
      </c>
      <c r="B121" s="34" t="s">
        <v>19</v>
      </c>
      <c r="C121" s="34" t="s">
        <v>149</v>
      </c>
      <c r="D121" s="34" t="s">
        <v>160</v>
      </c>
      <c r="E121" s="34" t="s">
        <v>33</v>
      </c>
      <c r="F121" s="39">
        <f>F122</f>
        <v>537407</v>
      </c>
      <c r="G121" s="39">
        <f t="shared" si="16"/>
        <v>0</v>
      </c>
      <c r="H121" s="39">
        <f t="shared" si="16"/>
        <v>537407</v>
      </c>
    </row>
    <row r="122" spans="1:8" s="37" customFormat="1" ht="30.75">
      <c r="A122" s="43" t="s">
        <v>34</v>
      </c>
      <c r="B122" s="34" t="s">
        <v>19</v>
      </c>
      <c r="C122" s="34" t="s">
        <v>149</v>
      </c>
      <c r="D122" s="34" t="s">
        <v>160</v>
      </c>
      <c r="E122" s="34" t="s">
        <v>35</v>
      </c>
      <c r="F122" s="39">
        <v>537407</v>
      </c>
      <c r="G122" s="54"/>
      <c r="H122" s="39">
        <f>F122+G122</f>
        <v>537407</v>
      </c>
    </row>
    <row r="123" spans="1:8" s="37" customFormat="1" ht="15">
      <c r="A123" s="33" t="s">
        <v>161</v>
      </c>
      <c r="B123" s="34" t="s">
        <v>162</v>
      </c>
      <c r="C123" s="34" t="s">
        <v>163</v>
      </c>
      <c r="D123" s="41"/>
      <c r="E123" s="34"/>
      <c r="F123" s="39">
        <f>F127+F124</f>
        <v>17157744</v>
      </c>
      <c r="G123" s="39">
        <f>G127+G124</f>
        <v>210040</v>
      </c>
      <c r="H123" s="39">
        <f>H127+H124</f>
        <v>17367784</v>
      </c>
    </row>
    <row r="124" spans="1:8" s="37" customFormat="1" ht="15">
      <c r="A124" s="70" t="s">
        <v>268</v>
      </c>
      <c r="B124" s="34" t="s">
        <v>162</v>
      </c>
      <c r="C124" s="34" t="s">
        <v>163</v>
      </c>
      <c r="D124" s="34" t="s">
        <v>275</v>
      </c>
      <c r="E124" s="34"/>
      <c r="F124" s="39">
        <f aca="true" t="shared" si="17" ref="F124:H125">F125</f>
        <v>9312764.41</v>
      </c>
      <c r="G124" s="39">
        <f t="shared" si="17"/>
        <v>0</v>
      </c>
      <c r="H124" s="39">
        <f t="shared" si="17"/>
        <v>9312764.41</v>
      </c>
    </row>
    <row r="125" spans="1:8" s="37" customFormat="1" ht="30.75">
      <c r="A125" s="43" t="s">
        <v>32</v>
      </c>
      <c r="B125" s="34" t="s">
        <v>162</v>
      </c>
      <c r="C125" s="34" t="s">
        <v>163</v>
      </c>
      <c r="D125" s="34" t="s">
        <v>275</v>
      </c>
      <c r="E125" s="34" t="s">
        <v>33</v>
      </c>
      <c r="F125" s="39">
        <f t="shared" si="17"/>
        <v>9312764.41</v>
      </c>
      <c r="G125" s="39">
        <f t="shared" si="17"/>
        <v>0</v>
      </c>
      <c r="H125" s="39">
        <f t="shared" si="17"/>
        <v>9312764.41</v>
      </c>
    </row>
    <row r="126" spans="1:8" s="37" customFormat="1" ht="30.75">
      <c r="A126" s="43" t="s">
        <v>34</v>
      </c>
      <c r="B126" s="34" t="s">
        <v>162</v>
      </c>
      <c r="C126" s="34" t="s">
        <v>163</v>
      </c>
      <c r="D126" s="34" t="s">
        <v>275</v>
      </c>
      <c r="E126" s="34" t="s">
        <v>35</v>
      </c>
      <c r="F126" s="39">
        <v>9312764.41</v>
      </c>
      <c r="G126" s="39"/>
      <c r="H126" s="39">
        <f>F126+G126</f>
        <v>9312764.41</v>
      </c>
    </row>
    <row r="127" spans="1:8" s="37" customFormat="1" ht="30.75">
      <c r="A127" s="38" t="s">
        <v>164</v>
      </c>
      <c r="B127" s="34" t="s">
        <v>162</v>
      </c>
      <c r="C127" s="34" t="s">
        <v>163</v>
      </c>
      <c r="D127" s="34" t="s">
        <v>165</v>
      </c>
      <c r="E127" s="36"/>
      <c r="F127" s="39">
        <f>F128</f>
        <v>7844979.59</v>
      </c>
      <c r="G127" s="39">
        <f aca="true" t="shared" si="18" ref="G127:H130">G128</f>
        <v>210040</v>
      </c>
      <c r="H127" s="39">
        <f t="shared" si="18"/>
        <v>8055019.59</v>
      </c>
    </row>
    <row r="128" spans="1:8" s="37" customFormat="1" ht="30.75">
      <c r="A128" s="38" t="s">
        <v>166</v>
      </c>
      <c r="B128" s="34" t="s">
        <v>162</v>
      </c>
      <c r="C128" s="34" t="s">
        <v>163</v>
      </c>
      <c r="D128" s="34" t="s">
        <v>167</v>
      </c>
      <c r="E128" s="36"/>
      <c r="F128" s="39">
        <f>F129</f>
        <v>7844979.59</v>
      </c>
      <c r="G128" s="39">
        <f t="shared" si="18"/>
        <v>210040</v>
      </c>
      <c r="H128" s="39">
        <f t="shared" si="18"/>
        <v>8055019.59</v>
      </c>
    </row>
    <row r="129" spans="1:8" s="37" customFormat="1" ht="15">
      <c r="A129" s="45" t="s">
        <v>168</v>
      </c>
      <c r="B129" s="34" t="s">
        <v>162</v>
      </c>
      <c r="C129" s="34" t="s">
        <v>163</v>
      </c>
      <c r="D129" s="34" t="s">
        <v>169</v>
      </c>
      <c r="E129" s="36"/>
      <c r="F129" s="39">
        <f>F130</f>
        <v>7844979.59</v>
      </c>
      <c r="G129" s="39">
        <f t="shared" si="18"/>
        <v>210040</v>
      </c>
      <c r="H129" s="39">
        <f t="shared" si="18"/>
        <v>8055019.59</v>
      </c>
    </row>
    <row r="130" spans="1:8" s="37" customFormat="1" ht="30.75">
      <c r="A130" s="43" t="s">
        <v>32</v>
      </c>
      <c r="B130" s="34" t="s">
        <v>162</v>
      </c>
      <c r="C130" s="34" t="s">
        <v>163</v>
      </c>
      <c r="D130" s="34" t="s">
        <v>169</v>
      </c>
      <c r="E130" s="34" t="s">
        <v>33</v>
      </c>
      <c r="F130" s="39">
        <f>F131</f>
        <v>7844979.59</v>
      </c>
      <c r="G130" s="39">
        <f t="shared" si="18"/>
        <v>210040</v>
      </c>
      <c r="H130" s="39">
        <f t="shared" si="18"/>
        <v>8055019.59</v>
      </c>
    </row>
    <row r="131" spans="1:8" s="37" customFormat="1" ht="30.75">
      <c r="A131" s="43" t="s">
        <v>34</v>
      </c>
      <c r="B131" s="34" t="s">
        <v>162</v>
      </c>
      <c r="C131" s="34" t="s">
        <v>163</v>
      </c>
      <c r="D131" s="34" t="s">
        <v>169</v>
      </c>
      <c r="E131" s="34" t="s">
        <v>35</v>
      </c>
      <c r="F131" s="39">
        <v>7844979.59</v>
      </c>
      <c r="G131" s="39">
        <f>40000+10040+160000</f>
        <v>210040</v>
      </c>
      <c r="H131" s="39">
        <f>F131+G131</f>
        <v>8055019.59</v>
      </c>
    </row>
    <row r="132" spans="1:8" s="37" customFormat="1" ht="15">
      <c r="A132" s="35" t="s">
        <v>170</v>
      </c>
      <c r="B132" s="36" t="s">
        <v>19</v>
      </c>
      <c r="C132" s="36" t="s">
        <v>171</v>
      </c>
      <c r="D132" s="36"/>
      <c r="E132" s="36"/>
      <c r="F132" s="39">
        <f aca="true" t="shared" si="19" ref="F132:H137">F133</f>
        <v>50000</v>
      </c>
      <c r="G132" s="39">
        <f t="shared" si="19"/>
        <v>0</v>
      </c>
      <c r="H132" s="39">
        <f t="shared" si="19"/>
        <v>50000</v>
      </c>
    </row>
    <row r="133" spans="1:8" s="37" customFormat="1" ht="30.75">
      <c r="A133" s="43" t="s">
        <v>172</v>
      </c>
      <c r="B133" s="34" t="s">
        <v>19</v>
      </c>
      <c r="C133" s="34" t="s">
        <v>173</v>
      </c>
      <c r="D133" s="34"/>
      <c r="E133" s="34"/>
      <c r="F133" s="39">
        <f t="shared" si="19"/>
        <v>50000</v>
      </c>
      <c r="G133" s="39">
        <f t="shared" si="19"/>
        <v>0</v>
      </c>
      <c r="H133" s="39">
        <f t="shared" si="19"/>
        <v>50000</v>
      </c>
    </row>
    <row r="134" spans="1:8" s="37" customFormat="1" ht="30.75">
      <c r="A134" s="43" t="s">
        <v>59</v>
      </c>
      <c r="B134" s="34" t="s">
        <v>19</v>
      </c>
      <c r="C134" s="34" t="s">
        <v>173</v>
      </c>
      <c r="D134" s="34" t="s">
        <v>60</v>
      </c>
      <c r="E134" s="34"/>
      <c r="F134" s="39">
        <f t="shared" si="19"/>
        <v>50000</v>
      </c>
      <c r="G134" s="39">
        <f t="shared" si="19"/>
        <v>0</v>
      </c>
      <c r="H134" s="39">
        <f t="shared" si="19"/>
        <v>50000</v>
      </c>
    </row>
    <row r="135" spans="1:8" s="37" customFormat="1" ht="62.25">
      <c r="A135" s="43" t="s">
        <v>174</v>
      </c>
      <c r="B135" s="34" t="s">
        <v>19</v>
      </c>
      <c r="C135" s="34" t="s">
        <v>173</v>
      </c>
      <c r="D135" s="34" t="s">
        <v>62</v>
      </c>
      <c r="E135" s="34"/>
      <c r="F135" s="39">
        <f t="shared" si="19"/>
        <v>50000</v>
      </c>
      <c r="G135" s="39">
        <f t="shared" si="19"/>
        <v>0</v>
      </c>
      <c r="H135" s="39">
        <f t="shared" si="19"/>
        <v>50000</v>
      </c>
    </row>
    <row r="136" spans="1:8" s="37" customFormat="1" ht="46.5">
      <c r="A136" s="43" t="s">
        <v>63</v>
      </c>
      <c r="B136" s="34" t="s">
        <v>19</v>
      </c>
      <c r="C136" s="34" t="s">
        <v>173</v>
      </c>
      <c r="D136" s="34" t="s">
        <v>64</v>
      </c>
      <c r="E136" s="34"/>
      <c r="F136" s="39">
        <f t="shared" si="19"/>
        <v>50000</v>
      </c>
      <c r="G136" s="39">
        <f t="shared" si="19"/>
        <v>0</v>
      </c>
      <c r="H136" s="39">
        <f t="shared" si="19"/>
        <v>50000</v>
      </c>
    </row>
    <row r="137" spans="1:8" s="37" customFormat="1" ht="30.75">
      <c r="A137" s="43" t="s">
        <v>32</v>
      </c>
      <c r="B137" s="34" t="s">
        <v>19</v>
      </c>
      <c r="C137" s="34" t="s">
        <v>173</v>
      </c>
      <c r="D137" s="34" t="s">
        <v>64</v>
      </c>
      <c r="E137" s="34" t="s">
        <v>33</v>
      </c>
      <c r="F137" s="39">
        <f t="shared" si="19"/>
        <v>50000</v>
      </c>
      <c r="G137" s="39">
        <f t="shared" si="19"/>
        <v>0</v>
      </c>
      <c r="H137" s="39">
        <f t="shared" si="19"/>
        <v>50000</v>
      </c>
    </row>
    <row r="138" spans="1:8" s="37" customFormat="1" ht="30.75">
      <c r="A138" s="43" t="s">
        <v>34</v>
      </c>
      <c r="B138" s="34" t="s">
        <v>19</v>
      </c>
      <c r="C138" s="34" t="s">
        <v>173</v>
      </c>
      <c r="D138" s="34" t="s">
        <v>64</v>
      </c>
      <c r="E138" s="34" t="s">
        <v>35</v>
      </c>
      <c r="F138" s="39">
        <v>50000</v>
      </c>
      <c r="H138" s="39">
        <f>F138+G138</f>
        <v>50000</v>
      </c>
    </row>
    <row r="139" spans="1:8" ht="15">
      <c r="A139" s="35" t="s">
        <v>175</v>
      </c>
      <c r="B139" s="36" t="s">
        <v>19</v>
      </c>
      <c r="C139" s="36" t="s">
        <v>176</v>
      </c>
      <c r="D139" s="34"/>
      <c r="E139" s="36"/>
      <c r="F139" s="31">
        <f>F147+F154+F140</f>
        <v>444575</v>
      </c>
      <c r="G139" s="31">
        <f>G147+G154+G140</f>
        <v>55225</v>
      </c>
      <c r="H139" s="31">
        <f>H147+H154+H140</f>
        <v>499800</v>
      </c>
    </row>
    <row r="140" spans="1:8" ht="15">
      <c r="A140" s="43" t="s">
        <v>177</v>
      </c>
      <c r="B140" s="34" t="s">
        <v>19</v>
      </c>
      <c r="C140" s="34" t="s">
        <v>178</v>
      </c>
      <c r="D140" s="34"/>
      <c r="E140" s="34"/>
      <c r="F140" s="39">
        <f aca="true" t="shared" si="20" ref="F140:H145">F141</f>
        <v>121000</v>
      </c>
      <c r="G140" s="39">
        <f t="shared" si="20"/>
        <v>0</v>
      </c>
      <c r="H140" s="39">
        <f t="shared" si="20"/>
        <v>121000</v>
      </c>
    </row>
    <row r="141" spans="1:8" ht="30.75">
      <c r="A141" s="43" t="s">
        <v>179</v>
      </c>
      <c r="B141" s="34" t="s">
        <v>19</v>
      </c>
      <c r="C141" s="34" t="s">
        <v>178</v>
      </c>
      <c r="D141" s="34" t="s">
        <v>180</v>
      </c>
      <c r="E141" s="34"/>
      <c r="F141" s="39">
        <f>F142</f>
        <v>121000</v>
      </c>
      <c r="G141" s="39">
        <f t="shared" si="20"/>
        <v>0</v>
      </c>
      <c r="H141" s="39">
        <f t="shared" si="20"/>
        <v>121000</v>
      </c>
    </row>
    <row r="142" spans="1:8" ht="30.75">
      <c r="A142" s="43" t="s">
        <v>181</v>
      </c>
      <c r="B142" s="34" t="s">
        <v>19</v>
      </c>
      <c r="C142" s="34" t="s">
        <v>178</v>
      </c>
      <c r="D142" s="34" t="s">
        <v>182</v>
      </c>
      <c r="E142" s="34"/>
      <c r="F142" s="39">
        <f t="shared" si="20"/>
        <v>121000</v>
      </c>
      <c r="G142" s="39">
        <f t="shared" si="20"/>
        <v>0</v>
      </c>
      <c r="H142" s="39">
        <f t="shared" si="20"/>
        <v>121000</v>
      </c>
    </row>
    <row r="143" spans="1:8" ht="46.5">
      <c r="A143" s="43" t="s">
        <v>183</v>
      </c>
      <c r="B143" s="34" t="s">
        <v>19</v>
      </c>
      <c r="C143" s="34" t="s">
        <v>178</v>
      </c>
      <c r="D143" s="34" t="s">
        <v>184</v>
      </c>
      <c r="E143" s="34"/>
      <c r="F143" s="39">
        <f t="shared" si="20"/>
        <v>121000</v>
      </c>
      <c r="G143" s="39">
        <f t="shared" si="20"/>
        <v>0</v>
      </c>
      <c r="H143" s="39">
        <f t="shared" si="20"/>
        <v>121000</v>
      </c>
    </row>
    <row r="144" spans="1:8" ht="30.75">
      <c r="A144" s="43" t="s">
        <v>185</v>
      </c>
      <c r="B144" s="34" t="s">
        <v>19</v>
      </c>
      <c r="C144" s="34" t="s">
        <v>178</v>
      </c>
      <c r="D144" s="34" t="s">
        <v>186</v>
      </c>
      <c r="E144" s="34"/>
      <c r="F144" s="39">
        <f t="shared" si="20"/>
        <v>121000</v>
      </c>
      <c r="G144" s="39">
        <f t="shared" si="20"/>
        <v>0</v>
      </c>
      <c r="H144" s="39">
        <f t="shared" si="20"/>
        <v>121000</v>
      </c>
    </row>
    <row r="145" spans="1:8" ht="15">
      <c r="A145" s="43" t="s">
        <v>67</v>
      </c>
      <c r="B145" s="34" t="s">
        <v>19</v>
      </c>
      <c r="C145" s="34" t="s">
        <v>178</v>
      </c>
      <c r="D145" s="34" t="s">
        <v>186</v>
      </c>
      <c r="E145" s="34" t="s">
        <v>68</v>
      </c>
      <c r="F145" s="39">
        <f t="shared" si="20"/>
        <v>121000</v>
      </c>
      <c r="G145" s="39">
        <f t="shared" si="20"/>
        <v>0</v>
      </c>
      <c r="H145" s="39">
        <f t="shared" si="20"/>
        <v>121000</v>
      </c>
    </row>
    <row r="146" spans="1:8" ht="30.75">
      <c r="A146" s="43" t="s">
        <v>187</v>
      </c>
      <c r="B146" s="34" t="s">
        <v>19</v>
      </c>
      <c r="C146" s="34" t="s">
        <v>178</v>
      </c>
      <c r="D146" s="34" t="s">
        <v>186</v>
      </c>
      <c r="E146" s="34" t="s">
        <v>188</v>
      </c>
      <c r="F146" s="39">
        <v>121000</v>
      </c>
      <c r="H146" s="39">
        <f>F146+G146</f>
        <v>121000</v>
      </c>
    </row>
    <row r="147" spans="1:8" ht="15">
      <c r="A147" s="33" t="s">
        <v>189</v>
      </c>
      <c r="B147" s="34" t="s">
        <v>19</v>
      </c>
      <c r="C147" s="34" t="s">
        <v>190</v>
      </c>
      <c r="D147" s="34"/>
      <c r="E147" s="34"/>
      <c r="F147" s="39">
        <f aca="true" t="shared" si="21" ref="F147:H152">F148</f>
        <v>54270</v>
      </c>
      <c r="G147" s="39">
        <f t="shared" si="21"/>
        <v>55225</v>
      </c>
      <c r="H147" s="39">
        <f t="shared" si="21"/>
        <v>109495</v>
      </c>
    </row>
    <row r="148" spans="1:8" ht="30.75">
      <c r="A148" s="38" t="s">
        <v>179</v>
      </c>
      <c r="B148" s="34" t="s">
        <v>19</v>
      </c>
      <c r="C148" s="34" t="s">
        <v>190</v>
      </c>
      <c r="D148" s="34" t="s">
        <v>180</v>
      </c>
      <c r="E148" s="34"/>
      <c r="F148" s="39">
        <f t="shared" si="21"/>
        <v>54270</v>
      </c>
      <c r="G148" s="39">
        <f t="shared" si="21"/>
        <v>55225</v>
      </c>
      <c r="H148" s="39">
        <f t="shared" si="21"/>
        <v>109495</v>
      </c>
    </row>
    <row r="149" spans="1:8" ht="30.75">
      <c r="A149" s="38" t="s">
        <v>181</v>
      </c>
      <c r="B149" s="34" t="s">
        <v>19</v>
      </c>
      <c r="C149" s="34" t="s">
        <v>190</v>
      </c>
      <c r="D149" s="34" t="s">
        <v>182</v>
      </c>
      <c r="E149" s="34"/>
      <c r="F149" s="39">
        <f t="shared" si="21"/>
        <v>54270</v>
      </c>
      <c r="G149" s="39">
        <f t="shared" si="21"/>
        <v>55225</v>
      </c>
      <c r="H149" s="39">
        <f t="shared" si="21"/>
        <v>109495</v>
      </c>
    </row>
    <row r="150" spans="1:8" ht="46.5">
      <c r="A150" s="38" t="s">
        <v>191</v>
      </c>
      <c r="B150" s="34" t="s">
        <v>19</v>
      </c>
      <c r="C150" s="34" t="s">
        <v>190</v>
      </c>
      <c r="D150" s="34" t="s">
        <v>192</v>
      </c>
      <c r="E150" s="34"/>
      <c r="F150" s="39">
        <f t="shared" si="21"/>
        <v>54270</v>
      </c>
      <c r="G150" s="39">
        <f t="shared" si="21"/>
        <v>55225</v>
      </c>
      <c r="H150" s="39">
        <f t="shared" si="21"/>
        <v>109495</v>
      </c>
    </row>
    <row r="151" spans="1:8" ht="78">
      <c r="A151" s="33" t="s">
        <v>193</v>
      </c>
      <c r="B151" s="34" t="s">
        <v>19</v>
      </c>
      <c r="C151" s="34" t="s">
        <v>190</v>
      </c>
      <c r="D151" s="34" t="s">
        <v>194</v>
      </c>
      <c r="E151" s="34"/>
      <c r="F151" s="39">
        <f t="shared" si="21"/>
        <v>54270</v>
      </c>
      <c r="G151" s="39">
        <f t="shared" si="21"/>
        <v>55225</v>
      </c>
      <c r="H151" s="39">
        <f t="shared" si="21"/>
        <v>109495</v>
      </c>
    </row>
    <row r="152" spans="1:8" ht="15">
      <c r="A152" s="33" t="s">
        <v>195</v>
      </c>
      <c r="B152" s="34" t="s">
        <v>19</v>
      </c>
      <c r="C152" s="34" t="s">
        <v>190</v>
      </c>
      <c r="D152" s="34" t="s">
        <v>194</v>
      </c>
      <c r="E152" s="34" t="s">
        <v>196</v>
      </c>
      <c r="F152" s="39">
        <f t="shared" si="21"/>
        <v>54270</v>
      </c>
      <c r="G152" s="39">
        <f t="shared" si="21"/>
        <v>55225</v>
      </c>
      <c r="H152" s="39">
        <f t="shared" si="21"/>
        <v>109495</v>
      </c>
    </row>
    <row r="153" spans="1:8" ht="15">
      <c r="A153" s="33" t="s">
        <v>197</v>
      </c>
      <c r="B153" s="34" t="s">
        <v>19</v>
      </c>
      <c r="C153" s="34" t="s">
        <v>190</v>
      </c>
      <c r="D153" s="34" t="s">
        <v>194</v>
      </c>
      <c r="E153" s="34" t="s">
        <v>198</v>
      </c>
      <c r="F153" s="39">
        <v>54270</v>
      </c>
      <c r="G153" s="39">
        <v>55225</v>
      </c>
      <c r="H153" s="39">
        <f>F153+G153</f>
        <v>109495</v>
      </c>
    </row>
    <row r="154" spans="1:8" ht="15">
      <c r="A154" s="33" t="s">
        <v>199</v>
      </c>
      <c r="B154" s="34" t="s">
        <v>19</v>
      </c>
      <c r="C154" s="34" t="s">
        <v>200</v>
      </c>
      <c r="D154" s="34"/>
      <c r="E154" s="34"/>
      <c r="F154" s="39">
        <f>F155</f>
        <v>269305</v>
      </c>
      <c r="G154" s="39">
        <f>G155</f>
        <v>0</v>
      </c>
      <c r="H154" s="39">
        <f>H155</f>
        <v>269305</v>
      </c>
    </row>
    <row r="155" spans="1:8" ht="30.75">
      <c r="A155" s="38" t="s">
        <v>201</v>
      </c>
      <c r="B155" s="34" t="s">
        <v>19</v>
      </c>
      <c r="C155" s="34" t="s">
        <v>200</v>
      </c>
      <c r="D155" s="55" t="s">
        <v>180</v>
      </c>
      <c r="E155" s="34"/>
      <c r="F155" s="39">
        <f>F158</f>
        <v>269305</v>
      </c>
      <c r="G155" s="39">
        <f>G158</f>
        <v>0</v>
      </c>
      <c r="H155" s="39">
        <f>H158</f>
        <v>269305</v>
      </c>
    </row>
    <row r="156" spans="1:8" ht="30.75">
      <c r="A156" s="38" t="s">
        <v>181</v>
      </c>
      <c r="B156" s="34" t="s">
        <v>19</v>
      </c>
      <c r="C156" s="34" t="s">
        <v>200</v>
      </c>
      <c r="D156" s="55" t="s">
        <v>182</v>
      </c>
      <c r="E156" s="34"/>
      <c r="F156" s="39">
        <f aca="true" t="shared" si="22" ref="F156:H157">F157</f>
        <v>269305</v>
      </c>
      <c r="G156" s="39">
        <f t="shared" si="22"/>
        <v>0</v>
      </c>
      <c r="H156" s="39">
        <f t="shared" si="22"/>
        <v>269305</v>
      </c>
    </row>
    <row r="157" spans="1:8" ht="30.75">
      <c r="A157" s="38" t="s">
        <v>202</v>
      </c>
      <c r="B157" s="34" t="s">
        <v>19</v>
      </c>
      <c r="C157" s="34" t="s">
        <v>200</v>
      </c>
      <c r="D157" s="55" t="s">
        <v>203</v>
      </c>
      <c r="E157" s="34"/>
      <c r="F157" s="39">
        <f t="shared" si="22"/>
        <v>269305</v>
      </c>
      <c r="G157" s="39">
        <f t="shared" si="22"/>
        <v>0</v>
      </c>
      <c r="H157" s="39">
        <f t="shared" si="22"/>
        <v>269305</v>
      </c>
    </row>
    <row r="158" spans="1:8" ht="15">
      <c r="A158" s="38" t="s">
        <v>204</v>
      </c>
      <c r="B158" s="40" t="s">
        <v>19</v>
      </c>
      <c r="C158" s="40" t="s">
        <v>200</v>
      </c>
      <c r="D158" s="40" t="s">
        <v>205</v>
      </c>
      <c r="E158" s="34"/>
      <c r="F158" s="39">
        <f>F159+F161</f>
        <v>269305</v>
      </c>
      <c r="G158" s="39">
        <f>G159+G161</f>
        <v>0</v>
      </c>
      <c r="H158" s="39">
        <f>H159+H161</f>
        <v>269305</v>
      </c>
    </row>
    <row r="159" spans="1:8" ht="15">
      <c r="A159" s="33" t="s">
        <v>67</v>
      </c>
      <c r="B159" s="34" t="s">
        <v>19</v>
      </c>
      <c r="C159" s="34" t="s">
        <v>200</v>
      </c>
      <c r="D159" s="40" t="s">
        <v>205</v>
      </c>
      <c r="E159" s="34" t="s">
        <v>68</v>
      </c>
      <c r="F159" s="39">
        <f>F160</f>
        <v>70000</v>
      </c>
      <c r="G159" s="39">
        <f>G160</f>
        <v>0</v>
      </c>
      <c r="H159" s="39">
        <f>H160</f>
        <v>70000</v>
      </c>
    </row>
    <row r="160" spans="1:8" ht="30.75">
      <c r="A160" s="56" t="s">
        <v>206</v>
      </c>
      <c r="B160" s="34" t="s">
        <v>19</v>
      </c>
      <c r="C160" s="34" t="s">
        <v>200</v>
      </c>
      <c r="D160" s="40" t="s">
        <v>205</v>
      </c>
      <c r="E160" s="34" t="s">
        <v>207</v>
      </c>
      <c r="F160" s="39">
        <v>70000</v>
      </c>
      <c r="H160" s="39">
        <f>F160+G160</f>
        <v>70000</v>
      </c>
    </row>
    <row r="161" spans="1:8" ht="30.75">
      <c r="A161" s="33" t="s">
        <v>208</v>
      </c>
      <c r="B161" s="34" t="s">
        <v>19</v>
      </c>
      <c r="C161" s="34" t="s">
        <v>200</v>
      </c>
      <c r="D161" s="40" t="s">
        <v>205</v>
      </c>
      <c r="E161" s="34" t="s">
        <v>209</v>
      </c>
      <c r="F161" s="39">
        <f>F162</f>
        <v>199305</v>
      </c>
      <c r="G161" s="39">
        <f>G162</f>
        <v>0</v>
      </c>
      <c r="H161" s="39">
        <f>H162</f>
        <v>199305</v>
      </c>
    </row>
    <row r="162" spans="1:8" ht="46.5">
      <c r="A162" s="33" t="s">
        <v>210</v>
      </c>
      <c r="B162" s="34" t="s">
        <v>19</v>
      </c>
      <c r="C162" s="34" t="s">
        <v>200</v>
      </c>
      <c r="D162" s="40" t="s">
        <v>205</v>
      </c>
      <c r="E162" s="34" t="s">
        <v>211</v>
      </c>
      <c r="F162" s="39">
        <v>199305</v>
      </c>
      <c r="H162" s="39">
        <f>F162+G162</f>
        <v>199305</v>
      </c>
    </row>
    <row r="163" spans="1:8" ht="15">
      <c r="A163" s="35" t="s">
        <v>212</v>
      </c>
      <c r="B163" s="36" t="s">
        <v>19</v>
      </c>
      <c r="C163" s="36" t="s">
        <v>213</v>
      </c>
      <c r="D163" s="41"/>
      <c r="E163" s="36"/>
      <c r="F163" s="57">
        <f aca="true" t="shared" si="23" ref="F163:H168">F164</f>
        <v>5989249</v>
      </c>
      <c r="G163" s="57">
        <f t="shared" si="23"/>
        <v>0</v>
      </c>
      <c r="H163" s="57">
        <f t="shared" si="23"/>
        <v>5989249</v>
      </c>
    </row>
    <row r="164" spans="1:8" ht="15">
      <c r="A164" s="33" t="s">
        <v>214</v>
      </c>
      <c r="B164" s="34" t="s">
        <v>19</v>
      </c>
      <c r="C164" s="34" t="s">
        <v>215</v>
      </c>
      <c r="D164" s="41"/>
      <c r="E164" s="34"/>
      <c r="F164" s="58">
        <f t="shared" si="23"/>
        <v>5989249</v>
      </c>
      <c r="G164" s="58">
        <f t="shared" si="23"/>
        <v>0</v>
      </c>
      <c r="H164" s="58">
        <f t="shared" si="23"/>
        <v>5989249</v>
      </c>
    </row>
    <row r="165" spans="1:8" ht="46.5">
      <c r="A165" s="59" t="s">
        <v>216</v>
      </c>
      <c r="B165" s="34" t="s">
        <v>19</v>
      </c>
      <c r="C165" s="34" t="s">
        <v>215</v>
      </c>
      <c r="D165" s="34" t="s">
        <v>217</v>
      </c>
      <c r="E165" s="34"/>
      <c r="F165" s="58">
        <f t="shared" si="23"/>
        <v>5989249</v>
      </c>
      <c r="G165" s="58">
        <f t="shared" si="23"/>
        <v>0</v>
      </c>
      <c r="H165" s="58">
        <f t="shared" si="23"/>
        <v>5989249</v>
      </c>
    </row>
    <row r="166" spans="1:8" ht="62.25">
      <c r="A166" s="47" t="s">
        <v>218</v>
      </c>
      <c r="B166" s="34" t="s">
        <v>19</v>
      </c>
      <c r="C166" s="34" t="s">
        <v>215</v>
      </c>
      <c r="D166" s="34" t="s">
        <v>219</v>
      </c>
      <c r="E166" s="34"/>
      <c r="F166" s="58">
        <f t="shared" si="23"/>
        <v>5989249</v>
      </c>
      <c r="G166" s="58">
        <f t="shared" si="23"/>
        <v>0</v>
      </c>
      <c r="H166" s="58">
        <f t="shared" si="23"/>
        <v>5989249</v>
      </c>
    </row>
    <row r="167" spans="1:8" ht="19.5" customHeight="1">
      <c r="A167" s="47" t="s">
        <v>220</v>
      </c>
      <c r="B167" s="40" t="s">
        <v>19</v>
      </c>
      <c r="C167" s="40" t="s">
        <v>215</v>
      </c>
      <c r="D167" s="40" t="s">
        <v>221</v>
      </c>
      <c r="E167" s="34"/>
      <c r="F167" s="58">
        <f t="shared" si="23"/>
        <v>5989249</v>
      </c>
      <c r="G167" s="58">
        <f t="shared" si="23"/>
        <v>0</v>
      </c>
      <c r="H167" s="58">
        <f t="shared" si="23"/>
        <v>5989249</v>
      </c>
    </row>
    <row r="168" spans="1:8" ht="30.75">
      <c r="A168" s="47" t="s">
        <v>208</v>
      </c>
      <c r="B168" s="34" t="s">
        <v>19</v>
      </c>
      <c r="C168" s="34" t="s">
        <v>215</v>
      </c>
      <c r="D168" s="40" t="s">
        <v>221</v>
      </c>
      <c r="E168" s="34" t="s">
        <v>209</v>
      </c>
      <c r="F168" s="58">
        <f t="shared" si="23"/>
        <v>5989249</v>
      </c>
      <c r="G168" s="58">
        <f t="shared" si="23"/>
        <v>0</v>
      </c>
      <c r="H168" s="58">
        <f t="shared" si="23"/>
        <v>5989249</v>
      </c>
    </row>
    <row r="169" spans="1:8" ht="15">
      <c r="A169" s="47" t="s">
        <v>222</v>
      </c>
      <c r="B169" s="34" t="s">
        <v>19</v>
      </c>
      <c r="C169" s="34" t="s">
        <v>215</v>
      </c>
      <c r="D169" s="40" t="s">
        <v>221</v>
      </c>
      <c r="E169" s="34" t="s">
        <v>223</v>
      </c>
      <c r="F169" s="58">
        <v>5989249</v>
      </c>
      <c r="H169" s="58">
        <f>F169+G169</f>
        <v>5989249</v>
      </c>
    </row>
    <row r="170" spans="1:8" ht="15">
      <c r="A170" s="35" t="s">
        <v>224</v>
      </c>
      <c r="B170" s="36" t="s">
        <v>19</v>
      </c>
      <c r="C170" s="36" t="s">
        <v>225</v>
      </c>
      <c r="D170" s="34"/>
      <c r="E170" s="36"/>
      <c r="F170" s="57">
        <f>F174+F171</f>
        <v>1176870</v>
      </c>
      <c r="G170" s="57">
        <f>G174+G171</f>
        <v>-11287.789999999994</v>
      </c>
      <c r="H170" s="57">
        <f>H174+H171</f>
        <v>1165582.21</v>
      </c>
    </row>
    <row r="171" spans="1:8" ht="15">
      <c r="A171" s="47" t="s">
        <v>302</v>
      </c>
      <c r="B171" s="34" t="s">
        <v>19</v>
      </c>
      <c r="C171" s="34" t="s">
        <v>300</v>
      </c>
      <c r="D171" s="83"/>
      <c r="E171" s="34"/>
      <c r="F171" s="58">
        <f aca="true" t="shared" si="24" ref="F171:H172">F172</f>
        <v>0</v>
      </c>
      <c r="G171" s="58">
        <f t="shared" si="24"/>
        <v>83712</v>
      </c>
      <c r="H171" s="58">
        <f t="shared" si="24"/>
        <v>83712</v>
      </c>
    </row>
    <row r="172" spans="1:8" ht="46.5">
      <c r="A172" s="47" t="s">
        <v>303</v>
      </c>
      <c r="B172" s="34" t="s">
        <v>19</v>
      </c>
      <c r="C172" s="34" t="s">
        <v>300</v>
      </c>
      <c r="D172" s="40" t="s">
        <v>301</v>
      </c>
      <c r="E172" s="40"/>
      <c r="F172" s="58">
        <f t="shared" si="24"/>
        <v>0</v>
      </c>
      <c r="G172" s="58">
        <f t="shared" si="24"/>
        <v>83712</v>
      </c>
      <c r="H172" s="58">
        <f t="shared" si="24"/>
        <v>83712</v>
      </c>
    </row>
    <row r="173" spans="1:8" ht="30.75">
      <c r="A173" s="47" t="s">
        <v>304</v>
      </c>
      <c r="B173" s="34" t="s">
        <v>19</v>
      </c>
      <c r="C173" s="34" t="s">
        <v>300</v>
      </c>
      <c r="D173" s="40" t="s">
        <v>301</v>
      </c>
      <c r="E173" s="40" t="s">
        <v>198</v>
      </c>
      <c r="F173" s="58">
        <v>0</v>
      </c>
      <c r="G173" s="58">
        <v>83712</v>
      </c>
      <c r="H173" s="58">
        <f>F173+G173</f>
        <v>83712</v>
      </c>
    </row>
    <row r="174" spans="1:8" ht="15">
      <c r="A174" s="33" t="s">
        <v>226</v>
      </c>
      <c r="B174" s="34" t="s">
        <v>19</v>
      </c>
      <c r="C174" s="34" t="s">
        <v>227</v>
      </c>
      <c r="D174" s="34"/>
      <c r="E174" s="34"/>
      <c r="F174" s="58">
        <f>F175</f>
        <v>1176870</v>
      </c>
      <c r="G174" s="58">
        <f aca="true" t="shared" si="25" ref="G174:H177">G175</f>
        <v>-94999.79</v>
      </c>
      <c r="H174" s="58">
        <f t="shared" si="25"/>
        <v>1081870.21</v>
      </c>
    </row>
    <row r="175" spans="1:8" ht="15" customHeight="1">
      <c r="A175" s="49" t="s">
        <v>228</v>
      </c>
      <c r="B175" s="40" t="s">
        <v>19</v>
      </c>
      <c r="C175" s="40" t="s">
        <v>229</v>
      </c>
      <c r="D175" s="40" t="s">
        <v>230</v>
      </c>
      <c r="E175" s="40"/>
      <c r="F175" s="58">
        <f>F176</f>
        <v>1176870</v>
      </c>
      <c r="G175" s="58">
        <f t="shared" si="25"/>
        <v>-94999.79</v>
      </c>
      <c r="H175" s="58">
        <f t="shared" si="25"/>
        <v>1081870.21</v>
      </c>
    </row>
    <row r="176" spans="1:8" ht="15">
      <c r="A176" s="49" t="s">
        <v>231</v>
      </c>
      <c r="B176" s="40" t="s">
        <v>19</v>
      </c>
      <c r="C176" s="40" t="s">
        <v>227</v>
      </c>
      <c r="D176" s="40" t="s">
        <v>232</v>
      </c>
      <c r="E176" s="40"/>
      <c r="F176" s="58">
        <f>F177</f>
        <v>1176870</v>
      </c>
      <c r="G176" s="58">
        <f t="shared" si="25"/>
        <v>-94999.79</v>
      </c>
      <c r="H176" s="58">
        <f t="shared" si="25"/>
        <v>1081870.21</v>
      </c>
    </row>
    <row r="177" spans="1:8" ht="30.75">
      <c r="A177" s="49" t="s">
        <v>208</v>
      </c>
      <c r="B177" s="40" t="s">
        <v>19</v>
      </c>
      <c r="C177" s="40" t="s">
        <v>227</v>
      </c>
      <c r="D177" s="40" t="s">
        <v>232</v>
      </c>
      <c r="E177" s="40" t="s">
        <v>209</v>
      </c>
      <c r="F177" s="58">
        <f>F178</f>
        <v>1176870</v>
      </c>
      <c r="G177" s="58">
        <f t="shared" si="25"/>
        <v>-94999.79</v>
      </c>
      <c r="H177" s="58">
        <f t="shared" si="25"/>
        <v>1081870.21</v>
      </c>
    </row>
    <row r="178" spans="1:8" ht="15">
      <c r="A178" s="33" t="s">
        <v>222</v>
      </c>
      <c r="B178" s="40" t="s">
        <v>19</v>
      </c>
      <c r="C178" s="40" t="s">
        <v>227</v>
      </c>
      <c r="D178" s="40" t="s">
        <v>232</v>
      </c>
      <c r="E178" s="40" t="s">
        <v>223</v>
      </c>
      <c r="F178" s="58">
        <v>1176870</v>
      </c>
      <c r="G178" s="58">
        <v>-94999.79</v>
      </c>
      <c r="H178" s="58">
        <f>F178+G178</f>
        <v>1081870.21</v>
      </c>
    </row>
    <row r="179" spans="1:8" ht="30.75">
      <c r="A179" s="60" t="s">
        <v>233</v>
      </c>
      <c r="B179" s="36" t="s">
        <v>19</v>
      </c>
      <c r="C179" s="61" t="s">
        <v>234</v>
      </c>
      <c r="D179" s="40"/>
      <c r="E179" s="61"/>
      <c r="F179" s="62">
        <f>F180</f>
        <v>100000</v>
      </c>
      <c r="G179" s="62">
        <f aca="true" t="shared" si="26" ref="G179:H183">G180</f>
        <v>0</v>
      </c>
      <c r="H179" s="62">
        <f t="shared" si="26"/>
        <v>100000</v>
      </c>
    </row>
    <row r="180" spans="1:8" ht="30.75">
      <c r="A180" s="38" t="s">
        <v>235</v>
      </c>
      <c r="B180" s="34" t="s">
        <v>19</v>
      </c>
      <c r="C180" s="40" t="s">
        <v>236</v>
      </c>
      <c r="D180" s="40"/>
      <c r="E180" s="40"/>
      <c r="F180" s="63">
        <f>F181</f>
        <v>100000</v>
      </c>
      <c r="G180" s="63">
        <f t="shared" si="26"/>
        <v>0</v>
      </c>
      <c r="H180" s="63">
        <f t="shared" si="26"/>
        <v>100000</v>
      </c>
    </row>
    <row r="181" spans="1:8" ht="30.75">
      <c r="A181" s="38" t="s">
        <v>38</v>
      </c>
      <c r="B181" s="34" t="s">
        <v>19</v>
      </c>
      <c r="C181" s="40" t="s">
        <v>236</v>
      </c>
      <c r="D181" s="40" t="s">
        <v>39</v>
      </c>
      <c r="E181" s="40"/>
      <c r="F181" s="63">
        <f>F182</f>
        <v>100000</v>
      </c>
      <c r="G181" s="63">
        <f t="shared" si="26"/>
        <v>0</v>
      </c>
      <c r="H181" s="63">
        <f t="shared" si="26"/>
        <v>100000</v>
      </c>
    </row>
    <row r="182" spans="1:8" ht="15">
      <c r="A182" s="38" t="s">
        <v>237</v>
      </c>
      <c r="B182" s="34" t="s">
        <v>19</v>
      </c>
      <c r="C182" s="40" t="s">
        <v>236</v>
      </c>
      <c r="D182" s="40" t="s">
        <v>238</v>
      </c>
      <c r="E182" s="40"/>
      <c r="F182" s="63">
        <f>F183</f>
        <v>100000</v>
      </c>
      <c r="G182" s="63">
        <f t="shared" si="26"/>
        <v>0</v>
      </c>
      <c r="H182" s="63">
        <f t="shared" si="26"/>
        <v>100000</v>
      </c>
    </row>
    <row r="183" spans="1:8" ht="30.75">
      <c r="A183" s="38" t="s">
        <v>239</v>
      </c>
      <c r="B183" s="34" t="s">
        <v>19</v>
      </c>
      <c r="C183" s="40" t="s">
        <v>236</v>
      </c>
      <c r="D183" s="40" t="s">
        <v>238</v>
      </c>
      <c r="E183" s="40" t="s">
        <v>240</v>
      </c>
      <c r="F183" s="63">
        <f>F184</f>
        <v>100000</v>
      </c>
      <c r="G183" s="63">
        <f t="shared" si="26"/>
        <v>0</v>
      </c>
      <c r="H183" s="63">
        <f t="shared" si="26"/>
        <v>100000</v>
      </c>
    </row>
    <row r="184" spans="1:8" ht="15">
      <c r="A184" s="38" t="s">
        <v>241</v>
      </c>
      <c r="B184" s="34" t="s">
        <v>19</v>
      </c>
      <c r="C184" s="40" t="s">
        <v>236</v>
      </c>
      <c r="D184" s="40" t="s">
        <v>238</v>
      </c>
      <c r="E184" s="40" t="s">
        <v>242</v>
      </c>
      <c r="F184" s="63">
        <v>100000</v>
      </c>
      <c r="G184" s="134"/>
      <c r="H184" s="63">
        <f>F184+G184</f>
        <v>100000</v>
      </c>
    </row>
    <row r="185" spans="1:8" ht="46.5">
      <c r="A185" s="60" t="s">
        <v>460</v>
      </c>
      <c r="B185" s="36" t="s">
        <v>19</v>
      </c>
      <c r="C185" s="61" t="s">
        <v>462</v>
      </c>
      <c r="D185" s="61"/>
      <c r="E185" s="61"/>
      <c r="F185" s="62">
        <f>F186</f>
        <v>0</v>
      </c>
      <c r="G185" s="62">
        <f aca="true" t="shared" si="27" ref="G185:H190">G186</f>
        <v>25000</v>
      </c>
      <c r="H185" s="62">
        <f t="shared" si="27"/>
        <v>25000</v>
      </c>
    </row>
    <row r="186" spans="1:8" ht="15">
      <c r="A186" s="38" t="s">
        <v>461</v>
      </c>
      <c r="B186" s="34" t="s">
        <v>19</v>
      </c>
      <c r="C186" s="40" t="s">
        <v>463</v>
      </c>
      <c r="D186" s="133"/>
      <c r="E186" s="40"/>
      <c r="F186" s="63">
        <f>F187</f>
        <v>0</v>
      </c>
      <c r="G186" s="63">
        <f t="shared" si="27"/>
        <v>25000</v>
      </c>
      <c r="H186" s="63">
        <f t="shared" si="27"/>
        <v>25000</v>
      </c>
    </row>
    <row r="187" spans="1:8" ht="46.5">
      <c r="A187" s="38" t="s">
        <v>464</v>
      </c>
      <c r="B187" s="34" t="s">
        <v>19</v>
      </c>
      <c r="C187" s="40" t="s">
        <v>463</v>
      </c>
      <c r="D187" s="133" t="s">
        <v>51</v>
      </c>
      <c r="E187" s="40"/>
      <c r="F187" s="63">
        <f>F188</f>
        <v>0</v>
      </c>
      <c r="G187" s="63">
        <f t="shared" si="27"/>
        <v>25000</v>
      </c>
      <c r="H187" s="63">
        <f t="shared" si="27"/>
        <v>25000</v>
      </c>
    </row>
    <row r="188" spans="1:8" ht="46.5">
      <c r="A188" s="38" t="s">
        <v>465</v>
      </c>
      <c r="B188" s="34" t="s">
        <v>19</v>
      </c>
      <c r="C188" s="40" t="s">
        <v>463</v>
      </c>
      <c r="D188" s="40" t="s">
        <v>468</v>
      </c>
      <c r="E188" s="40"/>
      <c r="F188" s="63">
        <f>F189</f>
        <v>0</v>
      </c>
      <c r="G188" s="63">
        <f t="shared" si="27"/>
        <v>25000</v>
      </c>
      <c r="H188" s="63">
        <f t="shared" si="27"/>
        <v>25000</v>
      </c>
    </row>
    <row r="189" spans="1:8" ht="46.5">
      <c r="A189" s="38" t="s">
        <v>303</v>
      </c>
      <c r="B189" s="34" t="s">
        <v>19</v>
      </c>
      <c r="C189" s="40" t="s">
        <v>463</v>
      </c>
      <c r="D189" s="40" t="s">
        <v>467</v>
      </c>
      <c r="E189" s="40"/>
      <c r="F189" s="63">
        <f>F190</f>
        <v>0</v>
      </c>
      <c r="G189" s="63">
        <f>G190</f>
        <v>25000</v>
      </c>
      <c r="H189" s="63">
        <f>H190</f>
        <v>25000</v>
      </c>
    </row>
    <row r="190" spans="1:8" ht="15">
      <c r="A190" s="33" t="s">
        <v>195</v>
      </c>
      <c r="B190" s="34" t="s">
        <v>19</v>
      </c>
      <c r="C190" s="40" t="s">
        <v>463</v>
      </c>
      <c r="D190" s="40" t="s">
        <v>467</v>
      </c>
      <c r="E190" s="40" t="s">
        <v>196</v>
      </c>
      <c r="F190" s="63">
        <f>F191</f>
        <v>0</v>
      </c>
      <c r="G190" s="63">
        <f t="shared" si="27"/>
        <v>25000</v>
      </c>
      <c r="H190" s="63">
        <f t="shared" si="27"/>
        <v>25000</v>
      </c>
    </row>
    <row r="191" spans="1:8" ht="15">
      <c r="A191" s="33" t="s">
        <v>197</v>
      </c>
      <c r="B191" s="34" t="s">
        <v>19</v>
      </c>
      <c r="C191" s="40" t="s">
        <v>463</v>
      </c>
      <c r="D191" s="40" t="s">
        <v>467</v>
      </c>
      <c r="E191" s="40" t="s">
        <v>198</v>
      </c>
      <c r="F191" s="63">
        <v>0</v>
      </c>
      <c r="G191" s="63">
        <v>25000</v>
      </c>
      <c r="H191" s="63">
        <f>F191+G191</f>
        <v>25000</v>
      </c>
    </row>
    <row r="192" spans="1:8" ht="46.5">
      <c r="A192" s="82" t="s">
        <v>243</v>
      </c>
      <c r="B192" s="36"/>
      <c r="C192" s="61"/>
      <c r="D192" s="61"/>
      <c r="E192" s="61"/>
      <c r="F192" s="62">
        <f>F193</f>
        <v>8881189</v>
      </c>
      <c r="G192" s="62">
        <f aca="true" t="shared" si="28" ref="G192:H194">G193</f>
        <v>0</v>
      </c>
      <c r="H192" s="62">
        <f t="shared" si="28"/>
        <v>8881189</v>
      </c>
    </row>
    <row r="193" spans="1:8" ht="15">
      <c r="A193" s="60" t="s">
        <v>244</v>
      </c>
      <c r="B193" s="36" t="s">
        <v>19</v>
      </c>
      <c r="C193" s="61" t="s">
        <v>245</v>
      </c>
      <c r="D193" s="61"/>
      <c r="E193" s="61"/>
      <c r="F193" s="62">
        <f>F194</f>
        <v>8881189</v>
      </c>
      <c r="G193" s="62">
        <f t="shared" si="28"/>
        <v>0</v>
      </c>
      <c r="H193" s="62">
        <f t="shared" si="28"/>
        <v>8881189</v>
      </c>
    </row>
    <row r="194" spans="1:8" ht="15">
      <c r="A194" s="38" t="s">
        <v>246</v>
      </c>
      <c r="B194" s="34" t="s">
        <v>19</v>
      </c>
      <c r="C194" s="40" t="s">
        <v>247</v>
      </c>
      <c r="D194" s="40"/>
      <c r="E194" s="40"/>
      <c r="F194" s="63">
        <f>F195</f>
        <v>8881189</v>
      </c>
      <c r="G194" s="63">
        <f t="shared" si="28"/>
        <v>0</v>
      </c>
      <c r="H194" s="63">
        <f t="shared" si="28"/>
        <v>8881189</v>
      </c>
    </row>
    <row r="195" spans="1:8" ht="30.75">
      <c r="A195" s="60" t="s">
        <v>248</v>
      </c>
      <c r="B195" s="36" t="s">
        <v>19</v>
      </c>
      <c r="C195" s="61" t="s">
        <v>247</v>
      </c>
      <c r="D195" s="61" t="s">
        <v>249</v>
      </c>
      <c r="E195" s="61"/>
      <c r="F195" s="62">
        <f>F196+F210</f>
        <v>8881189</v>
      </c>
      <c r="G195" s="62">
        <f>G196+G210</f>
        <v>0</v>
      </c>
      <c r="H195" s="62">
        <f>H196+H210</f>
        <v>8881189</v>
      </c>
    </row>
    <row r="196" spans="1:8" ht="15">
      <c r="A196" s="38" t="s">
        <v>250</v>
      </c>
      <c r="B196" s="34" t="s">
        <v>19</v>
      </c>
      <c r="C196" s="40" t="s">
        <v>251</v>
      </c>
      <c r="D196" s="40" t="s">
        <v>252</v>
      </c>
      <c r="E196" s="40"/>
      <c r="F196" s="63">
        <f>F197+F205</f>
        <v>8211189</v>
      </c>
      <c r="G196" s="63">
        <f>G197+G205</f>
        <v>0</v>
      </c>
      <c r="H196" s="63">
        <f>H197+H205</f>
        <v>8211189</v>
      </c>
    </row>
    <row r="197" spans="1:8" ht="30.75">
      <c r="A197" s="38" t="s">
        <v>253</v>
      </c>
      <c r="B197" s="34" t="s">
        <v>19</v>
      </c>
      <c r="C197" s="40" t="s">
        <v>251</v>
      </c>
      <c r="D197" s="40" t="s">
        <v>254</v>
      </c>
      <c r="E197" s="40"/>
      <c r="F197" s="63">
        <f>F198</f>
        <v>6661189</v>
      </c>
      <c r="G197" s="63">
        <f>G198</f>
        <v>0</v>
      </c>
      <c r="H197" s="63">
        <f>H198</f>
        <v>6661189</v>
      </c>
    </row>
    <row r="198" spans="1:8" ht="30.75">
      <c r="A198" s="38" t="s">
        <v>255</v>
      </c>
      <c r="B198" s="34" t="s">
        <v>19</v>
      </c>
      <c r="C198" s="40" t="s">
        <v>247</v>
      </c>
      <c r="D198" s="40" t="s">
        <v>256</v>
      </c>
      <c r="E198" s="40" t="s">
        <v>90</v>
      </c>
      <c r="F198" s="63">
        <f>F199+F201+F203</f>
        <v>6661189</v>
      </c>
      <c r="G198" s="63">
        <f>G199+G201+G203</f>
        <v>0</v>
      </c>
      <c r="H198" s="63">
        <f>H199+H201+H203</f>
        <v>6661189</v>
      </c>
    </row>
    <row r="199" spans="1:8" ht="78">
      <c r="A199" s="38" t="s">
        <v>28</v>
      </c>
      <c r="B199" s="34" t="s">
        <v>19</v>
      </c>
      <c r="C199" s="40" t="s">
        <v>247</v>
      </c>
      <c r="D199" s="40" t="s">
        <v>256</v>
      </c>
      <c r="E199" s="40" t="s">
        <v>29</v>
      </c>
      <c r="F199" s="63">
        <f>F200</f>
        <v>4460096</v>
      </c>
      <c r="G199" s="63">
        <f>G200</f>
        <v>0</v>
      </c>
      <c r="H199" s="63">
        <f>H200</f>
        <v>4460096</v>
      </c>
    </row>
    <row r="200" spans="1:8" ht="15">
      <c r="A200" s="38" t="s">
        <v>257</v>
      </c>
      <c r="B200" s="34" t="s">
        <v>19</v>
      </c>
      <c r="C200" s="40" t="s">
        <v>247</v>
      </c>
      <c r="D200" s="40" t="s">
        <v>256</v>
      </c>
      <c r="E200" s="40" t="s">
        <v>258</v>
      </c>
      <c r="F200" s="63">
        <v>4460096</v>
      </c>
      <c r="G200" s="63"/>
      <c r="H200" s="63">
        <f>F200+G200</f>
        <v>4460096</v>
      </c>
    </row>
    <row r="201" spans="1:8" ht="30.75">
      <c r="A201" s="38" t="s">
        <v>32</v>
      </c>
      <c r="B201" s="34" t="s">
        <v>19</v>
      </c>
      <c r="C201" s="40" t="s">
        <v>247</v>
      </c>
      <c r="D201" s="40" t="s">
        <v>256</v>
      </c>
      <c r="E201" s="40" t="s">
        <v>33</v>
      </c>
      <c r="F201" s="63">
        <f>F202</f>
        <v>2197093</v>
      </c>
      <c r="G201" s="63">
        <f>G202</f>
        <v>0</v>
      </c>
      <c r="H201" s="63">
        <f>H202</f>
        <v>2197093</v>
      </c>
    </row>
    <row r="202" spans="1:8" ht="30.75">
      <c r="A202" s="38" t="s">
        <v>34</v>
      </c>
      <c r="B202" s="34" t="s">
        <v>19</v>
      </c>
      <c r="C202" s="40" t="s">
        <v>247</v>
      </c>
      <c r="D202" s="40" t="s">
        <v>256</v>
      </c>
      <c r="E202" s="40" t="s">
        <v>35</v>
      </c>
      <c r="F202" s="63">
        <v>2197093</v>
      </c>
      <c r="G202" s="63"/>
      <c r="H202" s="63">
        <f>F202+G202</f>
        <v>2197093</v>
      </c>
    </row>
    <row r="203" spans="1:8" ht="15">
      <c r="A203" s="38" t="s">
        <v>42</v>
      </c>
      <c r="B203" s="34" t="s">
        <v>19</v>
      </c>
      <c r="C203" s="40" t="s">
        <v>247</v>
      </c>
      <c r="D203" s="40" t="s">
        <v>256</v>
      </c>
      <c r="E203" s="40" t="s">
        <v>43</v>
      </c>
      <c r="F203" s="63">
        <f>F204</f>
        <v>4000</v>
      </c>
      <c r="G203" s="63">
        <f>G204</f>
        <v>0</v>
      </c>
      <c r="H203" s="63">
        <f>H204</f>
        <v>4000</v>
      </c>
    </row>
    <row r="204" spans="1:8" ht="15">
      <c r="A204" s="38" t="s">
        <v>44</v>
      </c>
      <c r="B204" s="34" t="s">
        <v>19</v>
      </c>
      <c r="C204" s="40" t="s">
        <v>247</v>
      </c>
      <c r="D204" s="40" t="s">
        <v>256</v>
      </c>
      <c r="E204" s="40" t="s">
        <v>45</v>
      </c>
      <c r="F204" s="63">
        <v>4000</v>
      </c>
      <c r="G204" s="63"/>
      <c r="H204" s="63">
        <f>F204+G204</f>
        <v>4000</v>
      </c>
    </row>
    <row r="205" spans="1:8" ht="46.5">
      <c r="A205" s="38" t="s">
        <v>298</v>
      </c>
      <c r="B205" s="34" t="s">
        <v>19</v>
      </c>
      <c r="C205" s="40" t="s">
        <v>247</v>
      </c>
      <c r="D205" s="40" t="s">
        <v>299</v>
      </c>
      <c r="E205" s="40"/>
      <c r="F205" s="63">
        <f>F206+F208</f>
        <v>1550000</v>
      </c>
      <c r="G205" s="63">
        <f>G206+G208</f>
        <v>0</v>
      </c>
      <c r="H205" s="63">
        <f>H206+H208</f>
        <v>1550000</v>
      </c>
    </row>
    <row r="206" spans="1:8" ht="78">
      <c r="A206" s="38" t="s">
        <v>28</v>
      </c>
      <c r="B206" s="34" t="s">
        <v>19</v>
      </c>
      <c r="C206" s="40" t="s">
        <v>247</v>
      </c>
      <c r="D206" s="40" t="s">
        <v>299</v>
      </c>
      <c r="E206" s="40" t="s">
        <v>29</v>
      </c>
      <c r="F206" s="63">
        <f>F207</f>
        <v>557864</v>
      </c>
      <c r="G206" s="63">
        <f>G207</f>
        <v>0</v>
      </c>
      <c r="H206" s="63">
        <f>H207</f>
        <v>557864</v>
      </c>
    </row>
    <row r="207" spans="1:8" ht="15">
      <c r="A207" s="38" t="s">
        <v>257</v>
      </c>
      <c r="B207" s="34" t="s">
        <v>19</v>
      </c>
      <c r="C207" s="40" t="s">
        <v>247</v>
      </c>
      <c r="D207" s="40" t="s">
        <v>299</v>
      </c>
      <c r="E207" s="40" t="s">
        <v>258</v>
      </c>
      <c r="F207" s="63">
        <v>557864</v>
      </c>
      <c r="G207" s="63"/>
      <c r="H207" s="63">
        <f>F207+G207</f>
        <v>557864</v>
      </c>
    </row>
    <row r="208" spans="1:8" ht="30.75">
      <c r="A208" s="38" t="s">
        <v>32</v>
      </c>
      <c r="B208" s="34" t="s">
        <v>19</v>
      </c>
      <c r="C208" s="40" t="s">
        <v>247</v>
      </c>
      <c r="D208" s="40" t="s">
        <v>299</v>
      </c>
      <c r="E208" s="40" t="s">
        <v>33</v>
      </c>
      <c r="F208" s="63">
        <f>F209</f>
        <v>992136</v>
      </c>
      <c r="G208" s="63">
        <f>G209</f>
        <v>0</v>
      </c>
      <c r="H208" s="63">
        <f>H209</f>
        <v>992136</v>
      </c>
    </row>
    <row r="209" spans="1:8" ht="30.75">
      <c r="A209" s="38" t="s">
        <v>34</v>
      </c>
      <c r="B209" s="34" t="s">
        <v>19</v>
      </c>
      <c r="C209" s="40" t="s">
        <v>247</v>
      </c>
      <c r="D209" s="40" t="s">
        <v>299</v>
      </c>
      <c r="E209" s="40" t="s">
        <v>35</v>
      </c>
      <c r="F209" s="63">
        <v>992136</v>
      </c>
      <c r="G209" s="63"/>
      <c r="H209" s="63">
        <f>F209+G209</f>
        <v>992136</v>
      </c>
    </row>
    <row r="210" spans="1:8" ht="30.75">
      <c r="A210" s="60" t="s">
        <v>259</v>
      </c>
      <c r="B210" s="36" t="s">
        <v>19</v>
      </c>
      <c r="C210" s="61" t="s">
        <v>260</v>
      </c>
      <c r="D210" s="61" t="s">
        <v>261</v>
      </c>
      <c r="E210" s="61"/>
      <c r="F210" s="62">
        <f>F211</f>
        <v>670000</v>
      </c>
      <c r="G210" s="62">
        <f>G211</f>
        <v>0</v>
      </c>
      <c r="H210" s="62">
        <f>H211</f>
        <v>670000</v>
      </c>
    </row>
    <row r="211" spans="1:8" ht="46.5">
      <c r="A211" s="38" t="s">
        <v>262</v>
      </c>
      <c r="B211" s="34" t="s">
        <v>19</v>
      </c>
      <c r="C211" s="40" t="s">
        <v>260</v>
      </c>
      <c r="D211" s="40" t="s">
        <v>263</v>
      </c>
      <c r="E211" s="40"/>
      <c r="F211" s="63">
        <f>F212</f>
        <v>670000</v>
      </c>
      <c r="G211" s="63">
        <f aca="true" t="shared" si="29" ref="G211:H213">G212</f>
        <v>0</v>
      </c>
      <c r="H211" s="63">
        <f t="shared" si="29"/>
        <v>670000</v>
      </c>
    </row>
    <row r="212" spans="1:8" ht="30.75">
      <c r="A212" s="38" t="s">
        <v>264</v>
      </c>
      <c r="B212" s="34" t="s">
        <v>19</v>
      </c>
      <c r="C212" s="40" t="s">
        <v>260</v>
      </c>
      <c r="D212" s="40" t="s">
        <v>265</v>
      </c>
      <c r="E212" s="40"/>
      <c r="F212" s="63">
        <f>F213</f>
        <v>670000</v>
      </c>
      <c r="G212" s="63">
        <f t="shared" si="29"/>
        <v>0</v>
      </c>
      <c r="H212" s="63">
        <f t="shared" si="29"/>
        <v>670000</v>
      </c>
    </row>
    <row r="213" spans="1:8" ht="30.75">
      <c r="A213" s="38" t="s">
        <v>32</v>
      </c>
      <c r="B213" s="34" t="s">
        <v>19</v>
      </c>
      <c r="C213" s="40" t="s">
        <v>247</v>
      </c>
      <c r="D213" s="40" t="s">
        <v>265</v>
      </c>
      <c r="E213" s="40" t="s">
        <v>33</v>
      </c>
      <c r="F213" s="63">
        <f>F214</f>
        <v>670000</v>
      </c>
      <c r="G213" s="63">
        <f t="shared" si="29"/>
        <v>0</v>
      </c>
      <c r="H213" s="63">
        <f t="shared" si="29"/>
        <v>670000</v>
      </c>
    </row>
    <row r="214" spans="1:8" ht="30.75">
      <c r="A214" s="38" t="s">
        <v>34</v>
      </c>
      <c r="B214" s="34" t="s">
        <v>19</v>
      </c>
      <c r="C214" s="40" t="s">
        <v>247</v>
      </c>
      <c r="D214" s="40" t="s">
        <v>265</v>
      </c>
      <c r="E214" s="40" t="s">
        <v>35</v>
      </c>
      <c r="F214" s="63">
        <v>670000</v>
      </c>
      <c r="G214" s="63"/>
      <c r="H214" s="63">
        <f>F214+G214</f>
        <v>670000</v>
      </c>
    </row>
    <row r="215" spans="1:8" ht="30.75">
      <c r="A215" s="60" t="s">
        <v>266</v>
      </c>
      <c r="B215" s="36"/>
      <c r="C215" s="61"/>
      <c r="D215" s="61"/>
      <c r="E215" s="61"/>
      <c r="F215" s="62">
        <f>F216</f>
        <v>3691667</v>
      </c>
      <c r="G215" s="62">
        <f aca="true" t="shared" si="30" ref="G215:H217">G216</f>
        <v>0</v>
      </c>
      <c r="H215" s="62">
        <f t="shared" si="30"/>
        <v>3691667</v>
      </c>
    </row>
    <row r="216" spans="1:8" ht="15">
      <c r="A216" s="38" t="s">
        <v>244</v>
      </c>
      <c r="B216" s="34" t="s">
        <v>19</v>
      </c>
      <c r="C216" s="40" t="s">
        <v>245</v>
      </c>
      <c r="D216" s="40"/>
      <c r="E216" s="40"/>
      <c r="F216" s="63">
        <f>F217</f>
        <v>3691667</v>
      </c>
      <c r="G216" s="63">
        <f t="shared" si="30"/>
        <v>0</v>
      </c>
      <c r="H216" s="63">
        <f t="shared" si="30"/>
        <v>3691667</v>
      </c>
    </row>
    <row r="217" spans="1:8" ht="15">
      <c r="A217" s="38" t="s">
        <v>246</v>
      </c>
      <c r="B217" s="34" t="s">
        <v>19</v>
      </c>
      <c r="C217" s="40" t="s">
        <v>247</v>
      </c>
      <c r="D217" s="40"/>
      <c r="E217" s="40"/>
      <c r="F217" s="63">
        <f>F218</f>
        <v>3691667</v>
      </c>
      <c r="G217" s="63">
        <f t="shared" si="30"/>
        <v>0</v>
      </c>
      <c r="H217" s="63">
        <f t="shared" si="30"/>
        <v>3691667</v>
      </c>
    </row>
    <row r="218" spans="1:8" ht="30.75">
      <c r="A218" s="60" t="s">
        <v>248</v>
      </c>
      <c r="B218" s="36" t="s">
        <v>19</v>
      </c>
      <c r="C218" s="61" t="s">
        <v>247</v>
      </c>
      <c r="D218" s="61" t="s">
        <v>249</v>
      </c>
      <c r="E218" s="61"/>
      <c r="F218" s="62">
        <f>F219+F228</f>
        <v>3691667</v>
      </c>
      <c r="G218" s="62">
        <f>G219+G228</f>
        <v>0</v>
      </c>
      <c r="H218" s="62">
        <f>H219+H228</f>
        <v>3691667</v>
      </c>
    </row>
    <row r="219" spans="1:8" ht="15">
      <c r="A219" s="38" t="s">
        <v>250</v>
      </c>
      <c r="B219" s="34" t="s">
        <v>19</v>
      </c>
      <c r="C219" s="40" t="s">
        <v>251</v>
      </c>
      <c r="D219" s="40" t="s">
        <v>252</v>
      </c>
      <c r="E219" s="40"/>
      <c r="F219" s="63">
        <f aca="true" t="shared" si="31" ref="F219:H220">F220</f>
        <v>3661667</v>
      </c>
      <c r="G219" s="63">
        <f t="shared" si="31"/>
        <v>0</v>
      </c>
      <c r="H219" s="63">
        <f t="shared" si="31"/>
        <v>3661667</v>
      </c>
    </row>
    <row r="220" spans="1:8" ht="30.75">
      <c r="A220" s="38" t="s">
        <v>253</v>
      </c>
      <c r="B220" s="34" t="s">
        <v>19</v>
      </c>
      <c r="C220" s="40" t="s">
        <v>251</v>
      </c>
      <c r="D220" s="40" t="s">
        <v>254</v>
      </c>
      <c r="E220" s="40"/>
      <c r="F220" s="63">
        <f t="shared" si="31"/>
        <v>3661667</v>
      </c>
      <c r="G220" s="63">
        <f t="shared" si="31"/>
        <v>0</v>
      </c>
      <c r="H220" s="63">
        <f t="shared" si="31"/>
        <v>3661667</v>
      </c>
    </row>
    <row r="221" spans="1:8" ht="30.75">
      <c r="A221" s="38" t="s">
        <v>255</v>
      </c>
      <c r="B221" s="34" t="s">
        <v>19</v>
      </c>
      <c r="C221" s="40" t="s">
        <v>247</v>
      </c>
      <c r="D221" s="40" t="s">
        <v>256</v>
      </c>
      <c r="E221" s="40" t="s">
        <v>90</v>
      </c>
      <c r="F221" s="63">
        <f>F222+F224+F226</f>
        <v>3661667</v>
      </c>
      <c r="G221" s="63">
        <f>G222+G224+G226</f>
        <v>0</v>
      </c>
      <c r="H221" s="63">
        <f>H222+H224+H226</f>
        <v>3661667</v>
      </c>
    </row>
    <row r="222" spans="1:8" ht="78">
      <c r="A222" s="38" t="s">
        <v>28</v>
      </c>
      <c r="B222" s="34" t="s">
        <v>19</v>
      </c>
      <c r="C222" s="40" t="s">
        <v>247</v>
      </c>
      <c r="D222" s="40" t="s">
        <v>256</v>
      </c>
      <c r="E222" s="40" t="s">
        <v>29</v>
      </c>
      <c r="F222" s="63">
        <f>F223</f>
        <v>2569367</v>
      </c>
      <c r="G222" s="63">
        <f>G223</f>
        <v>0</v>
      </c>
      <c r="H222" s="63">
        <f>H223</f>
        <v>2569367</v>
      </c>
    </row>
    <row r="223" spans="1:8" ht="15">
      <c r="A223" s="38" t="s">
        <v>257</v>
      </c>
      <c r="B223" s="34" t="s">
        <v>19</v>
      </c>
      <c r="C223" s="40" t="s">
        <v>247</v>
      </c>
      <c r="D223" s="40" t="s">
        <v>256</v>
      </c>
      <c r="E223" s="40" t="s">
        <v>258</v>
      </c>
      <c r="F223" s="63">
        <v>2569367</v>
      </c>
      <c r="G223" s="63"/>
      <c r="H223" s="63">
        <f>F223+G223</f>
        <v>2569367</v>
      </c>
    </row>
    <row r="224" spans="1:8" ht="30.75">
      <c r="A224" s="38" t="s">
        <v>32</v>
      </c>
      <c r="B224" s="34" t="s">
        <v>19</v>
      </c>
      <c r="C224" s="40" t="s">
        <v>247</v>
      </c>
      <c r="D224" s="40" t="s">
        <v>256</v>
      </c>
      <c r="E224" s="40" t="s">
        <v>33</v>
      </c>
      <c r="F224" s="63">
        <f>F225</f>
        <v>1089300</v>
      </c>
      <c r="G224" s="63">
        <f>G225</f>
        <v>0</v>
      </c>
      <c r="H224" s="63">
        <f>H225</f>
        <v>1089300</v>
      </c>
    </row>
    <row r="225" spans="1:8" ht="30.75">
      <c r="A225" s="38" t="s">
        <v>34</v>
      </c>
      <c r="B225" s="34" t="s">
        <v>19</v>
      </c>
      <c r="C225" s="40" t="s">
        <v>247</v>
      </c>
      <c r="D225" s="40" t="s">
        <v>256</v>
      </c>
      <c r="E225" s="40" t="s">
        <v>35</v>
      </c>
      <c r="F225" s="63">
        <v>1089300</v>
      </c>
      <c r="G225" s="63"/>
      <c r="H225" s="63">
        <f>F225+G225</f>
        <v>1089300</v>
      </c>
    </row>
    <row r="226" spans="1:8" ht="15">
      <c r="A226" s="38" t="s">
        <v>42</v>
      </c>
      <c r="B226" s="34" t="s">
        <v>19</v>
      </c>
      <c r="C226" s="40" t="s">
        <v>247</v>
      </c>
      <c r="D226" s="40" t="s">
        <v>256</v>
      </c>
      <c r="E226" s="40" t="s">
        <v>43</v>
      </c>
      <c r="F226" s="63">
        <f>F227</f>
        <v>3000</v>
      </c>
      <c r="G226" s="63">
        <f>G227</f>
        <v>0</v>
      </c>
      <c r="H226" s="63">
        <f>H227</f>
        <v>3000</v>
      </c>
    </row>
    <row r="227" spans="1:8" ht="15">
      <c r="A227" s="38" t="s">
        <v>44</v>
      </c>
      <c r="B227" s="34" t="s">
        <v>19</v>
      </c>
      <c r="C227" s="40" t="s">
        <v>247</v>
      </c>
      <c r="D227" s="40" t="s">
        <v>256</v>
      </c>
      <c r="E227" s="40" t="s">
        <v>45</v>
      </c>
      <c r="F227" s="63">
        <v>3000</v>
      </c>
      <c r="G227" s="63"/>
      <c r="H227" s="63">
        <f>F227+G227</f>
        <v>3000</v>
      </c>
    </row>
    <row r="228" spans="1:8" ht="30.75">
      <c r="A228" s="38" t="s">
        <v>259</v>
      </c>
      <c r="B228" s="34" t="s">
        <v>19</v>
      </c>
      <c r="C228" s="40" t="s">
        <v>260</v>
      </c>
      <c r="D228" s="40" t="s">
        <v>261</v>
      </c>
      <c r="E228" s="40"/>
      <c r="F228" s="63">
        <f aca="true" t="shared" si="32" ref="F228:H231">F229</f>
        <v>30000</v>
      </c>
      <c r="G228" s="63">
        <f t="shared" si="32"/>
        <v>0</v>
      </c>
      <c r="H228" s="63">
        <f t="shared" si="32"/>
        <v>30000</v>
      </c>
    </row>
    <row r="229" spans="1:8" ht="46.5">
      <c r="A229" s="38" t="s">
        <v>262</v>
      </c>
      <c r="B229" s="34" t="s">
        <v>19</v>
      </c>
      <c r="C229" s="40" t="s">
        <v>260</v>
      </c>
      <c r="D229" s="40" t="s">
        <v>263</v>
      </c>
      <c r="E229" s="40"/>
      <c r="F229" s="63">
        <f t="shared" si="32"/>
        <v>30000</v>
      </c>
      <c r="G229" s="63">
        <f t="shared" si="32"/>
        <v>0</v>
      </c>
      <c r="H229" s="63">
        <f t="shared" si="32"/>
        <v>30000</v>
      </c>
    </row>
    <row r="230" spans="1:8" ht="30.75">
      <c r="A230" s="38" t="s">
        <v>264</v>
      </c>
      <c r="B230" s="34" t="s">
        <v>19</v>
      </c>
      <c r="C230" s="40" t="s">
        <v>260</v>
      </c>
      <c r="D230" s="40" t="s">
        <v>267</v>
      </c>
      <c r="E230" s="40"/>
      <c r="F230" s="63">
        <f t="shared" si="32"/>
        <v>30000</v>
      </c>
      <c r="G230" s="63">
        <f t="shared" si="32"/>
        <v>0</v>
      </c>
      <c r="H230" s="63">
        <f t="shared" si="32"/>
        <v>30000</v>
      </c>
    </row>
    <row r="231" spans="1:8" ht="30.75">
      <c r="A231" s="38" t="s">
        <v>32</v>
      </c>
      <c r="B231" s="34" t="s">
        <v>19</v>
      </c>
      <c r="C231" s="40" t="s">
        <v>247</v>
      </c>
      <c r="D231" s="40" t="s">
        <v>267</v>
      </c>
      <c r="E231" s="40" t="s">
        <v>33</v>
      </c>
      <c r="F231" s="63">
        <f t="shared" si="32"/>
        <v>30000</v>
      </c>
      <c r="G231" s="63">
        <f t="shared" si="32"/>
        <v>0</v>
      </c>
      <c r="H231" s="63">
        <f t="shared" si="32"/>
        <v>30000</v>
      </c>
    </row>
    <row r="232" spans="1:8" ht="30.75">
      <c r="A232" s="38" t="s">
        <v>34</v>
      </c>
      <c r="B232" s="34" t="s">
        <v>19</v>
      </c>
      <c r="C232" s="40" t="s">
        <v>247</v>
      </c>
      <c r="D232" s="40" t="s">
        <v>267</v>
      </c>
      <c r="E232" s="40" t="s">
        <v>35</v>
      </c>
      <c r="F232" s="63">
        <v>30000</v>
      </c>
      <c r="G232" s="63"/>
      <c r="H232" s="63">
        <f>F232+G232</f>
        <v>30000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G8" sqref="G8"/>
    </sheetView>
  </sheetViews>
  <sheetFormatPr defaultColWidth="9.00390625" defaultRowHeight="15.75"/>
  <cols>
    <col min="1" max="1" width="26.625" style="0" customWidth="1"/>
    <col min="2" max="2" width="38.375" style="0" customWidth="1"/>
    <col min="3" max="5" width="14.25390625" style="0" customWidth="1"/>
    <col min="6" max="6" width="12.125" style="0" bestFit="1" customWidth="1"/>
  </cols>
  <sheetData>
    <row r="1" spans="2:5" s="7" customFormat="1" ht="84" customHeight="1">
      <c r="B1" s="8"/>
      <c r="C1" s="9"/>
      <c r="D1" s="129" t="s">
        <v>470</v>
      </c>
      <c r="E1" s="129"/>
    </row>
    <row r="2" spans="1:5" ht="47.25" customHeight="1">
      <c r="A2" s="130" t="s">
        <v>447</v>
      </c>
      <c r="B2" s="130"/>
      <c r="C2" s="130"/>
      <c r="D2" s="130"/>
      <c r="E2" s="130"/>
    </row>
    <row r="3" spans="3:5" ht="15">
      <c r="C3" s="10"/>
      <c r="D3" s="10"/>
      <c r="E3" s="10"/>
    </row>
    <row r="4" spans="1:5" ht="30.75">
      <c r="A4" s="11" t="s">
        <v>2</v>
      </c>
      <c r="B4" s="11" t="s">
        <v>0</v>
      </c>
      <c r="C4" s="11" t="s">
        <v>448</v>
      </c>
      <c r="D4" s="2" t="s">
        <v>1</v>
      </c>
      <c r="E4" s="1" t="s">
        <v>448</v>
      </c>
    </row>
    <row r="5" spans="1:5" s="7" customFormat="1" ht="9.7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6" ht="36" customHeight="1">
      <c r="A6" s="13"/>
      <c r="B6" s="13" t="s">
        <v>3</v>
      </c>
      <c r="C6" s="3">
        <f>C7+C10</f>
        <v>1067152</v>
      </c>
      <c r="D6" s="3">
        <f>D7+D10</f>
        <v>519601.49</v>
      </c>
      <c r="E6" s="3">
        <f>E7+E10</f>
        <v>1586753.49</v>
      </c>
      <c r="F6" s="15"/>
    </row>
    <row r="7" spans="1:5" ht="31.5" customHeight="1">
      <c r="A7" s="4" t="s">
        <v>4</v>
      </c>
      <c r="B7" s="5" t="s">
        <v>5</v>
      </c>
      <c r="C7" s="6">
        <f aca="true" t="shared" si="0" ref="C7:E8">C8</f>
        <v>1000000</v>
      </c>
      <c r="D7" s="6">
        <f t="shared" si="0"/>
        <v>0</v>
      </c>
      <c r="E7" s="6">
        <f t="shared" si="0"/>
        <v>1000000</v>
      </c>
    </row>
    <row r="8" spans="1:5" ht="45" customHeight="1">
      <c r="A8" s="4" t="s">
        <v>6</v>
      </c>
      <c r="B8" s="5" t="s">
        <v>7</v>
      </c>
      <c r="C8" s="6">
        <f t="shared" si="0"/>
        <v>1000000</v>
      </c>
      <c r="D8" s="6">
        <f t="shared" si="0"/>
        <v>0</v>
      </c>
      <c r="E8" s="6">
        <f t="shared" si="0"/>
        <v>1000000</v>
      </c>
    </row>
    <row r="9" spans="1:5" ht="45.75" customHeight="1">
      <c r="A9" s="4" t="s">
        <v>9</v>
      </c>
      <c r="B9" s="16" t="s">
        <v>10</v>
      </c>
      <c r="C9" s="6">
        <v>1000000</v>
      </c>
      <c r="D9" s="6"/>
      <c r="E9" s="6">
        <f>C9+D9</f>
        <v>1000000</v>
      </c>
    </row>
    <row r="10" spans="1:5" ht="26.25" customHeight="1">
      <c r="A10" s="4" t="s">
        <v>11</v>
      </c>
      <c r="B10" s="16" t="s">
        <v>8</v>
      </c>
      <c r="C10" s="6">
        <v>67152</v>
      </c>
      <c r="D10" s="6">
        <v>519601.49</v>
      </c>
      <c r="E10" s="6">
        <f>C10+D10</f>
        <v>586753.49</v>
      </c>
    </row>
    <row r="11" spans="1:5" ht="15">
      <c r="A11" s="14"/>
      <c r="C11" s="15"/>
      <c r="D11" s="15"/>
      <c r="E11" s="15"/>
    </row>
    <row r="12" spans="1:5" ht="15">
      <c r="A12" s="14"/>
      <c r="C12" s="15"/>
      <c r="D12" s="15"/>
      <c r="E12" s="15"/>
    </row>
    <row r="13" spans="3:5" ht="15">
      <c r="C13" s="15"/>
      <c r="D13" s="15"/>
      <c r="E13" s="15"/>
    </row>
    <row r="14" spans="3:5" ht="15">
      <c r="C14" s="15"/>
      <c r="D14" s="15"/>
      <c r="E14" s="15"/>
    </row>
    <row r="15" spans="3:5" ht="15">
      <c r="C15" s="15"/>
      <c r="D15" s="15"/>
      <c r="E15" s="15"/>
    </row>
    <row r="16" spans="3:5" ht="15">
      <c r="C16" s="15"/>
      <c r="D16" s="15"/>
      <c r="E16" s="15"/>
    </row>
    <row r="17" spans="3:5" ht="15">
      <c r="C17" s="15"/>
      <c r="D17" s="15"/>
      <c r="E17" s="15"/>
    </row>
    <row r="18" spans="3:5" ht="15">
      <c r="C18" s="15"/>
      <c r="D18" s="15"/>
      <c r="E18" s="15"/>
    </row>
    <row r="19" spans="3:5" ht="15">
      <c r="C19" s="15"/>
      <c r="D19" s="15"/>
      <c r="E19" s="15"/>
    </row>
    <row r="20" spans="3:5" ht="15">
      <c r="C20" s="15"/>
      <c r="D20" s="15"/>
      <c r="E20" s="15"/>
    </row>
  </sheetData>
  <sheetProtection/>
  <mergeCells count="2">
    <mergeCell ref="D1:E1"/>
    <mergeCell ref="A2:E2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3.75390625" style="0" customWidth="1"/>
    <col min="2" max="2" width="33.875" style="0" customWidth="1"/>
    <col min="3" max="3" width="25.625" style="0" customWidth="1"/>
    <col min="4" max="4" width="16.25390625" style="0" customWidth="1"/>
    <col min="5" max="5" width="9.875" style="0" bestFit="1" customWidth="1"/>
  </cols>
  <sheetData>
    <row r="1" spans="1:4" ht="15">
      <c r="A1" s="131" t="s">
        <v>276</v>
      </c>
      <c r="B1" s="132"/>
      <c r="C1" s="132"/>
      <c r="D1" s="132"/>
    </row>
    <row r="2" spans="1:4" ht="30.75">
      <c r="A2" s="71" t="s">
        <v>277</v>
      </c>
      <c r="B2" s="72" t="s">
        <v>278</v>
      </c>
      <c r="C2" s="72" t="s">
        <v>279</v>
      </c>
      <c r="D2" s="72" t="s">
        <v>280</v>
      </c>
    </row>
    <row r="3" spans="1:4" ht="15">
      <c r="A3" s="76"/>
      <c r="B3" s="73" t="s">
        <v>281</v>
      </c>
      <c r="C3" s="76"/>
      <c r="D3" s="81">
        <v>519601.49</v>
      </c>
    </row>
    <row r="4" spans="1:4" ht="15">
      <c r="A4" s="77"/>
      <c r="B4" s="78" t="s">
        <v>284</v>
      </c>
      <c r="C4" s="40" t="s">
        <v>282</v>
      </c>
      <c r="D4" s="75">
        <f>178596.04+11287.79+40000-11825</f>
        <v>218058.83000000002</v>
      </c>
    </row>
    <row r="5" spans="1:4" ht="30.75">
      <c r="A5" s="77"/>
      <c r="B5" s="59" t="s">
        <v>285</v>
      </c>
      <c r="C5" s="40" t="s">
        <v>286</v>
      </c>
      <c r="D5" s="79">
        <v>22565.45</v>
      </c>
    </row>
    <row r="6" spans="1:4" ht="15">
      <c r="A6" s="77"/>
      <c r="B6" s="59" t="s">
        <v>287</v>
      </c>
      <c r="C6" s="40" t="s">
        <v>288</v>
      </c>
      <c r="D6" s="79">
        <v>40000</v>
      </c>
    </row>
    <row r="7" spans="1:4" ht="15">
      <c r="A7" s="77"/>
      <c r="B7" s="59" t="s">
        <v>289</v>
      </c>
      <c r="C7" s="40" t="s">
        <v>288</v>
      </c>
      <c r="D7" s="79">
        <v>10040</v>
      </c>
    </row>
    <row r="8" spans="1:5" ht="15">
      <c r="A8" s="77"/>
      <c r="B8" s="78" t="s">
        <v>290</v>
      </c>
      <c r="C8" s="40" t="s">
        <v>291</v>
      </c>
      <c r="D8" s="79">
        <v>160000</v>
      </c>
      <c r="E8" s="15"/>
    </row>
    <row r="9" spans="1:4" ht="30.75">
      <c r="A9" s="77"/>
      <c r="B9" s="59" t="s">
        <v>292</v>
      </c>
      <c r="C9" s="48" t="s">
        <v>293</v>
      </c>
      <c r="D9" s="75">
        <v>55225</v>
      </c>
    </row>
    <row r="10" spans="1:4" ht="15">
      <c r="A10" s="77"/>
      <c r="B10" s="78" t="s">
        <v>294</v>
      </c>
      <c r="C10" s="48" t="s">
        <v>296</v>
      </c>
      <c r="D10" s="75">
        <v>83712</v>
      </c>
    </row>
    <row r="11" spans="1:4" ht="15">
      <c r="A11" s="77"/>
      <c r="B11" s="78" t="s">
        <v>226</v>
      </c>
      <c r="C11" s="34" t="s">
        <v>295</v>
      </c>
      <c r="D11" s="75">
        <v>-94999.79</v>
      </c>
    </row>
    <row r="12" spans="1:4" ht="15">
      <c r="A12" s="77"/>
      <c r="B12" s="77" t="s">
        <v>297</v>
      </c>
      <c r="C12" s="34" t="s">
        <v>466</v>
      </c>
      <c r="D12" s="75">
        <v>25000</v>
      </c>
    </row>
    <row r="13" spans="1:4" ht="15">
      <c r="A13" s="77"/>
      <c r="B13" s="80" t="s">
        <v>283</v>
      </c>
      <c r="C13" s="80"/>
      <c r="D13" s="74">
        <f>SUM(D4:D12)</f>
        <v>519601.49000000005</v>
      </c>
    </row>
    <row r="16" ht="15">
      <c r="D16" s="15">
        <f>D3-D13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2019-01-25T06:19:58Z</cp:lastPrinted>
  <dcterms:created xsi:type="dcterms:W3CDTF">2011-10-03T10:41:44Z</dcterms:created>
  <dcterms:modified xsi:type="dcterms:W3CDTF">2019-01-25T06:20:02Z</dcterms:modified>
  <cp:category/>
  <cp:version/>
  <cp:contentType/>
  <cp:contentStatus/>
</cp:coreProperties>
</file>